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6"/>
  </bookViews>
  <sheets>
    <sheet name="2020年政府性基金收入11" sheetId="1" r:id="rId1"/>
    <sheet name="2020年政府性基金支出12" sheetId="2" r:id="rId2"/>
    <sheet name="2021年政府性基金收入13" sheetId="3" r:id="rId3"/>
    <sheet name="2021政府性基金支出 14" sheetId="4" r:id="rId4"/>
    <sheet name="2021本级政府性基金支出 15" sheetId="6" r:id="rId5"/>
    <sheet name="2021年政府性基金转移支付表16" sheetId="5" r:id="rId6"/>
    <sheet name="2020年地方政府专项债务限额和余额情况表 17" sheetId="7" r:id="rId7"/>
  </sheets>
  <definedNames>
    <definedName name="_xlnm.Print_Titles" localSheetId="1">'2020年政府性基金支出12'!$1:3</definedName>
    <definedName name="_xlnm.Print_Titles" localSheetId="3">'2021政府性基金支出 14'!$1:3</definedName>
    <definedName name="_xlnm._FilterDatabase" localSheetId="1" hidden="1">'2020年政府性基金支出12'!$A$3:$D$75</definedName>
    <definedName name="_xlnm._FilterDatabase" localSheetId="3" hidden="1">'2021政府性基金支出 14'!$A$3:$D$75</definedName>
    <definedName name="_xlnm.Print_Titles" localSheetId="4">'2021本级政府性基金支出 15'!$1:3</definedName>
    <definedName name="_xlnm._FilterDatabase" localSheetId="4" hidden="1">'2021本级政府性基金支出 15'!$A$3:$D$75</definedName>
  </definedNames>
  <calcPr calcId="144525"/>
</workbook>
</file>

<file path=xl/sharedStrings.xml><?xml version="1.0" encoding="utf-8"?>
<sst xmlns="http://schemas.openxmlformats.org/spreadsheetml/2006/main" count="348" uniqueCount="164">
  <si>
    <t>二〇二〇年政府性基金预算收入执行情况表</t>
  </si>
  <si>
    <t>单位：万元</t>
  </si>
  <si>
    <t>收  入  项  目</t>
  </si>
  <si>
    <t>执行数</t>
  </si>
  <si>
    <t>二〇二一年预算数</t>
  </si>
  <si>
    <t>2021年预算数为2020年执行数%</t>
  </si>
  <si>
    <t>一、国有土地使用权出让收入</t>
  </si>
  <si>
    <t>其中：土地出让价款收入</t>
  </si>
  <si>
    <t xml:space="preserve">      补缴的土地价款</t>
  </si>
  <si>
    <t xml:space="preserve">      划拨土地收入</t>
  </si>
  <si>
    <t xml:space="preserve">      缴纳新增建设用地土地有偿使用费</t>
  </si>
  <si>
    <t>二、彩票公益金收入</t>
  </si>
  <si>
    <t>其中：福利彩票公益金收入</t>
  </si>
  <si>
    <t xml:space="preserve">      体育彩票公益金收入</t>
  </si>
  <si>
    <t>三、城市基础设施配套费收入</t>
  </si>
  <si>
    <t>四、污水处理费收入</t>
  </si>
  <si>
    <t>政府性基金收入合计</t>
  </si>
  <si>
    <t>二〇二〇年政府性基金预算支出执行情况表</t>
  </si>
  <si>
    <t>支  出  项  目</t>
  </si>
  <si>
    <t xml:space="preserve">  文化旅游体育与传媒支出</t>
  </si>
  <si>
    <t xml:space="preserve">    国家电影事业发展专项资金安排的支出</t>
  </si>
  <si>
    <t xml:space="preserve">      资助国产影片放映</t>
  </si>
  <si>
    <t xml:space="preserve">      其他国家电影事业发展专项资金支出</t>
  </si>
  <si>
    <t xml:space="preserve">    旅游发展基金支出</t>
  </si>
  <si>
    <t xml:space="preserve">      地方旅游开发项目补助</t>
  </si>
  <si>
    <t xml:space="preserve">  社会保障和就业支出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</si>
  <si>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</si>
  <si>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</si>
  <si>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</si>
  <si>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  其他大中型水库移民后期扶持基金支出</t>
  </si>
  <si>
    <t xml:space="preserve">    小型水库移民扶助基金及对应专项债务收入安排的支出</t>
  </si>
  <si>
    <t xml:space="preserve">  城乡社区支出</t>
  </si>
  <si>
    <t xml:space="preserve">    国有土地使用权出让收入及对应专项债务收入安排的支出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</si>
  <si>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</si>
  <si>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</si>
  <si>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</si>
  <si>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</si>
  <si>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</si>
  <si>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</si>
  <si>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棚户区改造支出</t>
  </si>
  <si>
    <t xml:space="preserve">      其他国有土地使用权出让收入安排的支出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</si>
  <si>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</si>
  <si>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</si>
  <si>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农业土地开发资金安排的支出</t>
  </si>
  <si>
    <t xml:space="preserve">    城市基础设施配套费安排的支出</t>
  </si>
  <si>
    <t xml:space="preserve">       城市公共设施</t>
  </si>
  <si>
    <t xml:space="preserve">       城市环境卫生</t>
  </si>
  <si>
    <t xml:space="preserve">    污水处理费安排的支出</t>
  </si>
  <si>
    <t xml:space="preserve">      污水处理设施建设和运营</t>
  </si>
  <si>
    <t xml:space="preserve">    国有土地使用权出让收入对应专项债务收入安排的支出</t>
  </si>
  <si>
    <t xml:space="preserve">      其他国有土地使用权出让收入对应专项债务收入安排的支出</t>
  </si>
  <si>
    <t xml:space="preserve">  农林水支出</t>
  </si>
  <si>
    <t xml:space="preserve">    大中型水库库区基金安排的支出</t>
  </si>
  <si>
    <t xml:space="preserve">      其他大中型水库库区基金支出</t>
  </si>
  <si>
    <t xml:space="preserve">    国家重大水利工程建设基金安排的支出</t>
  </si>
  <si>
    <t xml:space="preserve">      三峡工程后续工作</t>
  </si>
  <si>
    <t xml:space="preserve">  其他支出</t>
  </si>
  <si>
    <t xml:space="preserve">    其他政府性基金及对应专项债务收入安排的支出</t>
  </si>
  <si>
    <t xml:space="preserve">       其他地方自行试点项目收益专项债券收入安排的支出</t>
  </si>
  <si>
    <t xml:space="preserve">    彩票公益金安排的支出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</si>
  <si>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</si>
  <si>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</si>
  <si>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</si>
  <si>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</si>
  <si>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</si>
  <si>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</si>
  <si>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用于城乡医疗救助的彩票公益金支出</t>
  </si>
  <si>
    <t xml:space="preserve">      用于其他社会公益事业的彩票公益金支出</t>
  </si>
  <si>
    <t xml:space="preserve">  债务付息支出</t>
  </si>
  <si>
    <t xml:space="preserve">     地方政府专项债务付息支出</t>
  </si>
  <si>
    <t xml:space="preserve">       国有土地使用权出让金债务付息支出</t>
  </si>
  <si>
    <t xml:space="preserve">       土地储备专项债券付息支出</t>
  </si>
  <si>
    <t xml:space="preserve">       棚户区改造专项债券付息支出</t>
  </si>
  <si>
    <t xml:space="preserve">       其他地方自行试点项目收益专项债券付息支出</t>
  </si>
  <si>
    <t xml:space="preserve">  债务发行费用支出</t>
  </si>
  <si>
    <t xml:space="preserve">    地方政府专项债务发行费用支出</t>
  </si>
  <si>
    <t xml:space="preserve">      国有土地使用权出让金债务发行费用支出</t>
  </si>
  <si>
    <t xml:space="preserve">      土地储备专项债券发行费用支出</t>
  </si>
  <si>
    <t xml:space="preserve">      棚户区改造专项债券发行费用支出</t>
  </si>
  <si>
    <t xml:space="preserve">      其他地方自行试点项目收益专项债券发行费用支出</t>
  </si>
  <si>
    <t xml:space="preserve">  抗疫特别国债安排的支出</t>
  </si>
  <si>
    <t xml:space="preserve">    基础设施建设</t>
  </si>
  <si>
    <t xml:space="preserve">      公共卫生体系建设</t>
  </si>
  <si>
    <t xml:space="preserve">      其他基础设施建设</t>
  </si>
  <si>
    <t xml:space="preserve">    抗疫相关支出</t>
  </si>
  <si>
    <t xml:space="preserve">      援企稳岗补贴</t>
  </si>
  <si>
    <t>政府性基金预算支出合计</t>
  </si>
  <si>
    <t>二〇二一年政府性基金预算收入安排情况表</t>
  </si>
  <si>
    <t>二〇二〇年执行数</t>
  </si>
  <si>
    <t>预算数</t>
  </si>
  <si>
    <t>二〇二一年政府性基金预算支出安排情况表</t>
  </si>
  <si>
    <t>2021年政府性基金预算转移支付表</t>
  </si>
  <si>
    <t>项目</t>
  </si>
  <si>
    <t>转移支付收入</t>
  </si>
  <si>
    <t>一、文化旅游体育与传媒</t>
  </si>
  <si>
    <t xml:space="preserve">    国家电影事业发展专项资金</t>
  </si>
  <si>
    <t xml:space="preserve">    旅游发展基金</t>
  </si>
  <si>
    <t>二、社会保障和就业</t>
  </si>
  <si>
    <t xml:space="preserve">    大中型水库移民后期扶持基金</t>
  </si>
  <si>
    <t xml:space="preserve">    小型水库移民扶助基金</t>
  </si>
  <si>
    <t>三、节能环保</t>
  </si>
  <si>
    <t>四、城乡社区</t>
  </si>
  <si>
    <t xml:space="preserve">    国有土地使用权出让收入</t>
  </si>
  <si>
    <t xml:space="preserve">    国有土地收益基金</t>
  </si>
  <si>
    <t xml:space="preserve">    农业土地开发资金</t>
  </si>
  <si>
    <t xml:space="preserve">    城市基础设施配套费</t>
  </si>
  <si>
    <t xml:space="preserve">    污水处理费</t>
  </si>
  <si>
    <t xml:space="preserve">    土地储备专项债券收入</t>
  </si>
  <si>
    <t xml:space="preserve">    棚户区改造专项债券收入</t>
  </si>
  <si>
    <t xml:space="preserve">    城市基础设施配套费对应专项债务收入</t>
  </si>
  <si>
    <t xml:space="preserve">    污水处理费对应专项债务收入</t>
  </si>
  <si>
    <t xml:space="preserve">    国有土地使用权出让收入对应专项债务收入</t>
  </si>
  <si>
    <t>五、农林水</t>
  </si>
  <si>
    <t xml:space="preserve">    大中型水库库区基金</t>
  </si>
  <si>
    <t xml:space="preserve">    三峡水库库区基金</t>
  </si>
  <si>
    <t xml:space="preserve">    国家重大水利工程建设基金</t>
  </si>
  <si>
    <t xml:space="preserve">    大中型水库库区基金对应专项债务收入</t>
  </si>
  <si>
    <t xml:space="preserve">    国家重大水利工程建设基金对应专项债务收入</t>
  </si>
  <si>
    <t>六、交通运输</t>
  </si>
  <si>
    <t xml:space="preserve">    海南省高等级公路车辆通行附加费</t>
  </si>
  <si>
    <t xml:space="preserve">    车辆通行费</t>
  </si>
  <si>
    <t xml:space="preserve">    港口建设费</t>
  </si>
  <si>
    <t xml:space="preserve">    铁路建设基金</t>
  </si>
  <si>
    <t xml:space="preserve">    船舶油污损害赔偿基金</t>
  </si>
  <si>
    <t xml:space="preserve">    民航发展基金</t>
  </si>
  <si>
    <t xml:space="preserve">    海南省高等级公路车辆通行附加费对应专项债务收入</t>
  </si>
  <si>
    <t xml:space="preserve">    政府收费公路专项债券收入</t>
  </si>
  <si>
    <t xml:space="preserve">    车辆通行费对应专项债务收入</t>
  </si>
  <si>
    <t xml:space="preserve">    港口建设费对应专项债务收入</t>
  </si>
  <si>
    <t>七、资源勘探工业信息</t>
  </si>
  <si>
    <t xml:space="preserve">    农网还贷资金</t>
  </si>
  <si>
    <t>八、其他支出</t>
  </si>
  <si>
    <t xml:space="preserve">    其他政府性基金及对应专项债务收入</t>
  </si>
  <si>
    <t xml:space="preserve">    彩票发行销售机构业务费</t>
  </si>
  <si>
    <t xml:space="preserve">    彩票公益金</t>
  </si>
  <si>
    <t>总计</t>
  </si>
  <si>
    <t>DEBT_T_XXGK_XEYE</t>
  </si>
  <si>
    <t xml:space="preserve"> AND T.AD_CODE_GK=360431 AND T.SET_YEAR_GK=2021</t>
  </si>
  <si>
    <t>上年债务限额及余额预算</t>
  </si>
  <si>
    <t>AD_CODE_GK#360431</t>
  </si>
  <si>
    <t>SET_YEAR_GK#2021</t>
  </si>
  <si>
    <t>SET_YEAR#2020</t>
  </si>
  <si>
    <t>AD_CODE#</t>
  </si>
  <si>
    <t>AD_NAME#</t>
  </si>
  <si>
    <t>YBXE_Y1#</t>
  </si>
  <si>
    <t>ZXXE_Y1#</t>
  </si>
  <si>
    <t>YBYE_Y1#</t>
  </si>
  <si>
    <t>ZXYE_Y1#</t>
  </si>
  <si>
    <t>共青城市2020年地方政府专项债务限额和余额情况表</t>
  </si>
  <si>
    <t>单位：亿元</t>
  </si>
  <si>
    <t>地   区</t>
  </si>
  <si>
    <t>2020年专项债务限额</t>
  </si>
  <si>
    <t>2020年专项债务余额</t>
  </si>
  <si>
    <t>公  式</t>
  </si>
  <si>
    <t>A=B+C</t>
  </si>
  <si>
    <t>B</t>
  </si>
  <si>
    <t>C</t>
  </si>
  <si>
    <t>D=E+F</t>
  </si>
  <si>
    <t>E</t>
  </si>
  <si>
    <t>F</t>
  </si>
  <si>
    <t>VALID#</t>
  </si>
  <si>
    <t>360431</t>
  </si>
  <si>
    <t xml:space="preserve">    共青城市</t>
  </si>
  <si>
    <t>注：本表反映上一年度本地区、本级及分地区地方政府债务限额及余额预计执行数。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</si>
</sst>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8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8" applyNumberFormat="0" applyAlignment="0" applyProtection="0">
      <alignment vertical="center"/>
    </xf>
    <xf numFmtId="0" fontId="38" fillId="12" borderId="4" applyNumberFormat="0" applyAlignment="0" applyProtection="0">
      <alignment vertical="center"/>
    </xf>
    <xf numFmtId="0" fontId="39" fillId="13" borderId="9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7" fillId="0" borderId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wrapText="1"/>
    </xf>
    <xf numFmtId="3" fontId="11" fillId="2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49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/>
    <xf numFmtId="0" fontId="12" fillId="0" borderId="1" xfId="0" applyNumberFormat="1" applyFont="1" applyFill="1" applyBorder="1" applyAlignment="1">
      <alignment horizontal="distributed" vertical="center"/>
    </xf>
    <xf numFmtId="0" fontId="0" fillId="0" borderId="0" xfId="0" applyFill="1" applyAlignment="1">
      <alignment vertical="center"/>
    </xf>
    <xf numFmtId="0" fontId="13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center" wrapText="1"/>
    </xf>
    <xf numFmtId="0" fontId="16" fillId="0" borderId="0" xfId="0" applyFont="1" applyFill="1" applyAlignment="1">
      <alignment horizontal="right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9" fontId="17" fillId="0" borderId="1" xfId="1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9" fontId="17" fillId="0" borderId="1" xfId="1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9" fontId="19" fillId="0" borderId="1" xfId="11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9" fontId="17" fillId="0" borderId="1" xfId="1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43" fontId="23" fillId="0" borderId="1" xfId="8" applyFont="1" applyBorder="1" applyAlignment="1">
      <alignment horizontal="right" vertical="center" wrapText="1"/>
    </xf>
    <xf numFmtId="9" fontId="23" fillId="0" borderId="1" xfId="11" applyFont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F21" sqref="F20:F21"/>
    </sheetView>
  </sheetViews>
  <sheetFormatPr defaultColWidth="9" defaultRowHeight="13.5" outlineLevelCol="3"/>
  <cols>
    <col min="1" max="1" width="50.625" customWidth="1"/>
    <col min="2" max="2" width="25.625" customWidth="1"/>
    <col min="3" max="3" width="17.1083333333333" hidden="1" customWidth="1"/>
    <col min="4" max="4" width="14.8833333333333" hidden="1" customWidth="1"/>
  </cols>
  <sheetData>
    <row r="1" ht="28.5" spans="1:4">
      <c r="A1" s="51" t="s">
        <v>0</v>
      </c>
      <c r="B1" s="51"/>
      <c r="C1" s="51"/>
      <c r="D1" s="51"/>
    </row>
    <row r="2" customFormat="1" ht="30" customHeight="1" spans="1:4">
      <c r="A2" s="52"/>
      <c r="B2" s="54" t="s">
        <v>1</v>
      </c>
      <c r="C2" s="53"/>
      <c r="D2" s="55" t="s">
        <v>1</v>
      </c>
    </row>
    <row r="3" customFormat="1" ht="42" customHeight="1" spans="1:4">
      <c r="A3" s="56" t="s">
        <v>2</v>
      </c>
      <c r="B3" s="56" t="s">
        <v>3</v>
      </c>
      <c r="C3" s="56" t="s">
        <v>4</v>
      </c>
      <c r="D3" s="56" t="s">
        <v>5</v>
      </c>
    </row>
    <row r="4" ht="30" customHeight="1" spans="1:4">
      <c r="A4" s="57" t="s">
        <v>6</v>
      </c>
      <c r="B4" s="58">
        <f>SUM(B5:B8)</f>
        <v>105528</v>
      </c>
      <c r="C4" s="58">
        <f>SUM(C5:C8)</f>
        <v>158700</v>
      </c>
      <c r="D4" s="59">
        <f t="shared" ref="D4:D14" si="0">C4/B4</f>
        <v>1.50386627245849</v>
      </c>
    </row>
    <row r="5" ht="30" customHeight="1" spans="1:4">
      <c r="A5" s="57" t="s">
        <v>7</v>
      </c>
      <c r="B5" s="58">
        <v>105528</v>
      </c>
      <c r="C5" s="58">
        <v>157200</v>
      </c>
      <c r="D5" s="59">
        <f t="shared" si="0"/>
        <v>1.48965203547874</v>
      </c>
    </row>
    <row r="6" ht="30" customHeight="1" spans="1:4">
      <c r="A6" s="57" t="s">
        <v>8</v>
      </c>
      <c r="B6" s="58"/>
      <c r="C6" s="58">
        <v>1500</v>
      </c>
      <c r="D6" s="60"/>
    </row>
    <row r="7" ht="30" customHeight="1" spans="1:4">
      <c r="A7" s="57" t="s">
        <v>9</v>
      </c>
      <c r="B7" s="58"/>
      <c r="C7" s="58"/>
      <c r="D7" s="60"/>
    </row>
    <row r="8" ht="30" customHeight="1" spans="1:4">
      <c r="A8" s="57" t="s">
        <v>10</v>
      </c>
      <c r="B8" s="58"/>
      <c r="C8" s="58"/>
      <c r="D8" s="60"/>
    </row>
    <row r="9" ht="30" customHeight="1" spans="1:4">
      <c r="A9" s="57" t="s">
        <v>11</v>
      </c>
      <c r="B9" s="58">
        <f>SUM(B10:B11)</f>
        <v>117</v>
      </c>
      <c r="C9" s="58">
        <f>SUM(C10:C11)</f>
        <v>300</v>
      </c>
      <c r="D9" s="59">
        <f t="shared" si="0"/>
        <v>2.56410256410256</v>
      </c>
    </row>
    <row r="10" ht="30" customHeight="1" spans="1:4">
      <c r="A10" s="57" t="s">
        <v>12</v>
      </c>
      <c r="B10" s="58">
        <v>49</v>
      </c>
      <c r="C10" s="58">
        <v>150</v>
      </c>
      <c r="D10" s="59">
        <f t="shared" si="0"/>
        <v>3.06122448979592</v>
      </c>
    </row>
    <row r="11" ht="30" customHeight="1" spans="1:4">
      <c r="A11" s="57" t="s">
        <v>13</v>
      </c>
      <c r="B11" s="58">
        <v>68</v>
      </c>
      <c r="C11" s="58">
        <v>150</v>
      </c>
      <c r="D11" s="59">
        <f t="shared" si="0"/>
        <v>2.20588235294118</v>
      </c>
    </row>
    <row r="12" ht="30" customHeight="1" spans="1:4">
      <c r="A12" s="57" t="s">
        <v>14</v>
      </c>
      <c r="B12" s="58">
        <v>2727</v>
      </c>
      <c r="C12" s="58">
        <v>1000</v>
      </c>
      <c r="D12" s="59">
        <f t="shared" si="0"/>
        <v>0.366703337000367</v>
      </c>
    </row>
    <row r="13" ht="30" customHeight="1" spans="1:4">
      <c r="A13" s="57" t="s">
        <v>15</v>
      </c>
      <c r="B13" s="58">
        <v>2103</v>
      </c>
      <c r="C13" s="58">
        <v>500</v>
      </c>
      <c r="D13" s="59">
        <f t="shared" si="0"/>
        <v>0.237755587256301</v>
      </c>
    </row>
    <row r="14" s="50" customFormat="1" ht="30" customHeight="1" spans="1:4">
      <c r="A14" s="61" t="s">
        <v>16</v>
      </c>
      <c r="B14" s="62">
        <f>B4+B9+B12+B13</f>
        <v>110475</v>
      </c>
      <c r="C14" s="62">
        <f>C4+C9+C12+C13</f>
        <v>160500</v>
      </c>
      <c r="D14" s="63">
        <f t="shared" si="0"/>
        <v>1.45281737949762</v>
      </c>
    </row>
  </sheetData>
  <mergeCells count="1">
    <mergeCell ref="A1:D1"/>
  </mergeCells>
  <printOptions horizontalCentered="1"/>
  <pageMargins left="0.700694444444445" right="0.160416666666667" top="0.751388888888889" bottom="0.751388888888889" header="0.297916666666667" footer="0.297916666666667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"/>
  <sheetViews>
    <sheetView workbookViewId="0">
      <selection activeCell="E21" sqref="E21"/>
    </sheetView>
  </sheetViews>
  <sheetFormatPr defaultColWidth="9" defaultRowHeight="13.5" outlineLevelCol="3"/>
  <cols>
    <col min="1" max="1" width="50.625" style="27" customWidth="1"/>
    <col min="2" max="2" width="25.625" style="28" customWidth="1"/>
    <col min="3" max="3" width="10.25" style="28" hidden="1" customWidth="1"/>
    <col min="4" max="4" width="14.5" style="29" hidden="1" customWidth="1"/>
    <col min="5" max="6" width="37.4416666666667" style="29" customWidth="1"/>
    <col min="7" max="16384" width="9" style="29"/>
  </cols>
  <sheetData>
    <row r="1" ht="26" customHeight="1" spans="1:4">
      <c r="A1" s="64" t="s">
        <v>17</v>
      </c>
      <c r="B1" s="65"/>
      <c r="C1" s="65"/>
      <c r="D1" s="64"/>
    </row>
    <row r="2" customFormat="1" ht="30" customHeight="1" spans="1:4">
      <c r="A2" s="31"/>
      <c r="B2" s="33" t="s">
        <v>1</v>
      </c>
      <c r="C2" s="32"/>
      <c r="D2" s="34" t="s">
        <v>1</v>
      </c>
    </row>
    <row r="3" s="25" customFormat="1" ht="48" customHeight="1" spans="1:4">
      <c r="A3" s="35" t="s">
        <v>18</v>
      </c>
      <c r="B3" s="36" t="s">
        <v>3</v>
      </c>
      <c r="C3" s="36" t="s">
        <v>4</v>
      </c>
      <c r="D3" s="35" t="s">
        <v>5</v>
      </c>
    </row>
    <row r="4" ht="21" customHeight="1" spans="1:4">
      <c r="A4" s="37" t="s">
        <v>19</v>
      </c>
      <c r="B4" s="38">
        <f>B5+B8</f>
        <v>33</v>
      </c>
      <c r="C4" s="38">
        <f>C5+C8</f>
        <v>45</v>
      </c>
      <c r="D4" s="39">
        <f t="shared" ref="D4:D13" si="0">C4/B4</f>
        <v>1.36363636363636</v>
      </c>
    </row>
    <row r="5" ht="21" customHeight="1" spans="1:4">
      <c r="A5" s="40" t="s">
        <v>20</v>
      </c>
      <c r="B5" s="38">
        <f>SUM(B6:B7)</f>
        <v>25</v>
      </c>
      <c r="C5" s="38">
        <f>SUM(C6:C7)</f>
        <v>30</v>
      </c>
      <c r="D5" s="39">
        <f t="shared" si="0"/>
        <v>1.2</v>
      </c>
    </row>
    <row r="6" ht="21" customHeight="1" spans="1:4">
      <c r="A6" s="40" t="s">
        <v>21</v>
      </c>
      <c r="B6" s="41">
        <v>24</v>
      </c>
      <c r="C6" s="41">
        <v>24</v>
      </c>
      <c r="D6" s="39">
        <f t="shared" si="0"/>
        <v>1</v>
      </c>
    </row>
    <row r="7" ht="21" customHeight="1" spans="1:4">
      <c r="A7" s="40" t="s">
        <v>22</v>
      </c>
      <c r="B7" s="41">
        <v>1</v>
      </c>
      <c r="C7" s="41">
        <v>6</v>
      </c>
      <c r="D7" s="39">
        <f t="shared" si="0"/>
        <v>6</v>
      </c>
    </row>
    <row r="8" ht="21" customHeight="1" spans="1:4">
      <c r="A8" s="40" t="s">
        <v>23</v>
      </c>
      <c r="B8" s="38">
        <f>SUM(B9)</f>
        <v>8</v>
      </c>
      <c r="C8" s="38">
        <f>SUM(C9)</f>
        <v>15</v>
      </c>
      <c r="D8" s="39">
        <f t="shared" si="0"/>
        <v>1.875</v>
      </c>
    </row>
    <row r="9" ht="21" customHeight="1" spans="1:4">
      <c r="A9" s="40" t="s">
        <v>24</v>
      </c>
      <c r="B9" s="41">
        <v>8</v>
      </c>
      <c r="C9" s="41">
        <v>15</v>
      </c>
      <c r="D9" s="39">
        <f t="shared" si="0"/>
        <v>1.875</v>
      </c>
    </row>
    <row r="10" ht="21" customHeight="1" spans="1:4">
      <c r="A10" s="37" t="s">
        <v>25</v>
      </c>
      <c r="B10" s="38">
        <f>B11+B15</f>
        <v>715</v>
      </c>
      <c r="C10" s="38">
        <f>C11+C15</f>
        <v>840</v>
      </c>
      <c r="D10" s="39">
        <f t="shared" si="0"/>
        <v>1.17482517482517</v>
      </c>
    </row>
    <row r="11" ht="21" customHeight="1" spans="1:4">
      <c r="A11" s="42" t="s">
        <v>26</v>
      </c>
      <c r="B11" s="38">
        <f>SUM(B12:B14)</f>
        <v>708</v>
      </c>
      <c r="C11" s="38">
        <f>SUM(C12:C14)</f>
        <v>830</v>
      </c>
      <c r="D11" s="39">
        <f t="shared" si="0"/>
        <v>1.17231638418079</v>
      </c>
    </row>
    <row r="12" ht="21" customHeight="1" spans="1:4">
      <c r="A12" s="40" t="s">
        <v>27</v>
      </c>
      <c r="B12" s="38">
        <v>427</v>
      </c>
      <c r="C12" s="41">
        <v>450</v>
      </c>
      <c r="D12" s="39">
        <f t="shared" si="0"/>
        <v>1.05386416861827</v>
      </c>
    </row>
    <row r="13" ht="21" customHeight="1" spans="1:4">
      <c r="A13" s="40" t="s">
        <v>28</v>
      </c>
      <c r="B13" s="38">
        <v>281</v>
      </c>
      <c r="C13" s="41">
        <v>380</v>
      </c>
      <c r="D13" s="39">
        <f t="shared" si="0"/>
        <v>1.35231316725979</v>
      </c>
    </row>
    <row r="14" ht="21" customHeight="1" spans="1:4">
      <c r="A14" s="40" t="s">
        <v>29</v>
      </c>
      <c r="B14" s="38"/>
      <c r="C14" s="41"/>
      <c r="D14" s="39"/>
    </row>
    <row r="15" spans="1:4">
      <c r="A15" s="42" t="s">
        <v>30</v>
      </c>
      <c r="B15" s="38">
        <f>SUM(B16)</f>
        <v>7</v>
      </c>
      <c r="C15" s="38">
        <f>SUM(C16)</f>
        <v>10</v>
      </c>
      <c r="D15" s="39">
        <f t="shared" ref="D15:D25" si="1">C15/B15</f>
        <v>1.42857142857143</v>
      </c>
    </row>
    <row r="16" ht="21" customHeight="1" spans="1:4">
      <c r="A16" s="40" t="s">
        <v>28</v>
      </c>
      <c r="B16" s="38">
        <v>7</v>
      </c>
      <c r="C16" s="41">
        <v>10</v>
      </c>
      <c r="D16" s="39">
        <f t="shared" si="1"/>
        <v>1.42857142857143</v>
      </c>
    </row>
    <row r="17" ht="21" customHeight="1" spans="1:4">
      <c r="A17" s="37" t="s">
        <v>31</v>
      </c>
      <c r="B17" s="38">
        <f>B18+B27+B31+B32+B35+B37</f>
        <v>53675</v>
      </c>
      <c r="C17" s="38">
        <f>C18+C27+C31+C32+C35+C37</f>
        <v>102340</v>
      </c>
      <c r="D17" s="39">
        <f t="shared" si="1"/>
        <v>1.90666045645086</v>
      </c>
    </row>
    <row r="18" ht="27" spans="1:4">
      <c r="A18" s="40" t="s">
        <v>32</v>
      </c>
      <c r="B18" s="38">
        <f>SUM(B19:B26)</f>
        <v>53259</v>
      </c>
      <c r="C18" s="38">
        <f>SUM(C19:C26)</f>
        <v>101332</v>
      </c>
      <c r="D18" s="39">
        <f t="shared" si="1"/>
        <v>1.9026267860831</v>
      </c>
    </row>
    <row r="19" ht="21" customHeight="1" spans="1:4">
      <c r="A19" s="40" t="s">
        <v>33</v>
      </c>
      <c r="B19" s="38">
        <v>25682</v>
      </c>
      <c r="C19" s="41">
        <v>54532</v>
      </c>
      <c r="D19" s="39">
        <f t="shared" si="1"/>
        <v>2.12335487890351</v>
      </c>
    </row>
    <row r="20" ht="21" customHeight="1" spans="1:4">
      <c r="A20" s="40" t="s">
        <v>34</v>
      </c>
      <c r="B20" s="38">
        <v>1774</v>
      </c>
      <c r="C20" s="41">
        <v>1500</v>
      </c>
      <c r="D20" s="39">
        <f t="shared" si="1"/>
        <v>0.84554678692221</v>
      </c>
    </row>
    <row r="21" ht="21" customHeight="1" spans="1:4">
      <c r="A21" s="40" t="s">
        <v>35</v>
      </c>
      <c r="B21" s="38">
        <v>10859</v>
      </c>
      <c r="C21" s="41">
        <v>25000</v>
      </c>
      <c r="D21" s="39">
        <f t="shared" si="1"/>
        <v>2.30223777511741</v>
      </c>
    </row>
    <row r="22" ht="21" customHeight="1" spans="1:4">
      <c r="A22" s="40" t="s">
        <v>36</v>
      </c>
      <c r="B22" s="38">
        <v>10000</v>
      </c>
      <c r="C22" s="41">
        <v>20000</v>
      </c>
      <c r="D22" s="39">
        <f t="shared" si="1"/>
        <v>2</v>
      </c>
    </row>
    <row r="23" ht="21" customHeight="1" spans="1:4">
      <c r="A23" s="40" t="s">
        <v>37</v>
      </c>
      <c r="B23" s="38">
        <v>34</v>
      </c>
      <c r="C23" s="41"/>
      <c r="D23" s="39">
        <f t="shared" si="1"/>
        <v>0</v>
      </c>
    </row>
    <row r="24" ht="21" customHeight="1" spans="1:4">
      <c r="A24" s="40" t="s">
        <v>38</v>
      </c>
      <c r="B24" s="38">
        <v>301</v>
      </c>
      <c r="C24" s="41">
        <v>300</v>
      </c>
      <c r="D24" s="39">
        <f t="shared" si="1"/>
        <v>0.996677740863787</v>
      </c>
    </row>
    <row r="25" ht="21" customHeight="1" spans="1:4">
      <c r="A25" s="40" t="s">
        <v>39</v>
      </c>
      <c r="B25" s="38">
        <v>4609</v>
      </c>
      <c r="C25" s="41"/>
      <c r="D25" s="39">
        <f t="shared" si="1"/>
        <v>0</v>
      </c>
    </row>
    <row r="26" ht="21" customHeight="1" spans="1:4">
      <c r="A26" s="40" t="s">
        <v>40</v>
      </c>
      <c r="B26" s="38"/>
      <c r="C26" s="41"/>
      <c r="D26" s="39"/>
    </row>
    <row r="27" ht="21" customHeight="1" spans="1:4">
      <c r="A27" s="40" t="s">
        <v>41</v>
      </c>
      <c r="B27" s="38"/>
      <c r="C27" s="38"/>
      <c r="D27" s="39"/>
    </row>
    <row r="28" ht="21" customHeight="1" spans="1:4">
      <c r="A28" s="40" t="s">
        <v>33</v>
      </c>
      <c r="B28" s="38"/>
      <c r="C28" s="41"/>
      <c r="D28" s="39"/>
    </row>
    <row r="29" ht="21" customHeight="1" spans="1:4">
      <c r="A29" s="40" t="s">
        <v>34</v>
      </c>
      <c r="B29" s="38"/>
      <c r="C29" s="41"/>
      <c r="D29" s="39"/>
    </row>
    <row r="30" ht="21" customHeight="1" spans="1:4">
      <c r="A30" s="40" t="s">
        <v>42</v>
      </c>
      <c r="B30" s="41"/>
      <c r="C30" s="41"/>
      <c r="D30" s="39"/>
    </row>
    <row r="31" ht="21" customHeight="1" spans="1:4">
      <c r="A31" s="40" t="s">
        <v>43</v>
      </c>
      <c r="B31" s="41"/>
      <c r="C31" s="41"/>
      <c r="D31" s="39"/>
    </row>
    <row r="32" ht="21" customHeight="1" spans="1:4">
      <c r="A32" s="40" t="s">
        <v>44</v>
      </c>
      <c r="B32" s="38">
        <f>SUM(B33:B34)</f>
        <v>16</v>
      </c>
      <c r="C32" s="38">
        <f>SUM(C33:C34)</f>
        <v>1000</v>
      </c>
      <c r="D32" s="39">
        <f t="shared" ref="D32:D36" si="2">C32/B32</f>
        <v>62.5</v>
      </c>
    </row>
    <row r="33" ht="21" customHeight="1" spans="1:4">
      <c r="A33" s="43" t="s">
        <v>45</v>
      </c>
      <c r="B33" s="38"/>
      <c r="C33" s="41">
        <v>1000</v>
      </c>
      <c r="D33" s="44">
        <v>0</v>
      </c>
    </row>
    <row r="34" ht="21" customHeight="1" spans="1:4">
      <c r="A34" s="43" t="s">
        <v>46</v>
      </c>
      <c r="B34" s="38">
        <v>16</v>
      </c>
      <c r="C34" s="41"/>
      <c r="D34" s="39">
        <f t="shared" si="2"/>
        <v>0</v>
      </c>
    </row>
    <row r="35" ht="21" customHeight="1" spans="1:4">
      <c r="A35" s="43" t="s">
        <v>47</v>
      </c>
      <c r="B35" s="41">
        <f>SUM(B36)</f>
        <v>400</v>
      </c>
      <c r="C35" s="41"/>
      <c r="D35" s="39">
        <f t="shared" si="2"/>
        <v>0</v>
      </c>
    </row>
    <row r="36" ht="21" customHeight="1" spans="1:4">
      <c r="A36" s="43" t="s">
        <v>48</v>
      </c>
      <c r="B36" s="41">
        <v>400</v>
      </c>
      <c r="C36" s="41">
        <v>1350</v>
      </c>
      <c r="D36" s="39">
        <f t="shared" si="2"/>
        <v>3.375</v>
      </c>
    </row>
    <row r="37" spans="1:4">
      <c r="A37" s="45" t="s">
        <v>49</v>
      </c>
      <c r="B37" s="41">
        <f>SUM(B38)</f>
        <v>0</v>
      </c>
      <c r="C37" s="41">
        <f>SUM(C38)</f>
        <v>8</v>
      </c>
      <c r="D37" s="44">
        <v>0</v>
      </c>
    </row>
    <row r="38" ht="27" spans="1:4">
      <c r="A38" s="45" t="s">
        <v>50</v>
      </c>
      <c r="B38" s="46"/>
      <c r="C38" s="41">
        <v>8</v>
      </c>
      <c r="D38" s="44">
        <v>0</v>
      </c>
    </row>
    <row r="39" ht="21" customHeight="1" spans="1:4">
      <c r="A39" s="37" t="s">
        <v>51</v>
      </c>
      <c r="B39" s="38">
        <f>B40+B43</f>
        <v>40</v>
      </c>
      <c r="C39" s="38">
        <f>C40+C43</f>
        <v>40</v>
      </c>
      <c r="D39" s="39">
        <f t="shared" ref="D39:D51" si="3">C39/B39</f>
        <v>1</v>
      </c>
    </row>
    <row r="40" ht="21" customHeight="1" spans="1:4">
      <c r="A40" s="40" t="s">
        <v>52</v>
      </c>
      <c r="B40" s="38"/>
      <c r="C40" s="38"/>
      <c r="D40" s="39"/>
    </row>
    <row r="41" ht="21" customHeight="1" spans="1:4">
      <c r="A41" s="40" t="s">
        <v>28</v>
      </c>
      <c r="B41" s="38"/>
      <c r="C41" s="41"/>
      <c r="D41" s="39"/>
    </row>
    <row r="42" ht="21" customHeight="1" spans="1:4">
      <c r="A42" s="40" t="s">
        <v>53</v>
      </c>
      <c r="B42" s="41"/>
      <c r="C42" s="41"/>
      <c r="D42" s="39"/>
    </row>
    <row r="43" ht="21" customHeight="1" spans="1:4">
      <c r="A43" s="40" t="s">
        <v>54</v>
      </c>
      <c r="B43" s="38">
        <f>SUM(B44)</f>
        <v>40</v>
      </c>
      <c r="C43" s="38">
        <f>SUM(C44)</f>
        <v>40</v>
      </c>
      <c r="D43" s="39">
        <f t="shared" si="3"/>
        <v>1</v>
      </c>
    </row>
    <row r="44" ht="21" customHeight="1" spans="1:4">
      <c r="A44" s="40" t="s">
        <v>55</v>
      </c>
      <c r="B44" s="41">
        <v>40</v>
      </c>
      <c r="C44" s="41">
        <v>40</v>
      </c>
      <c r="D44" s="39">
        <f t="shared" si="3"/>
        <v>1</v>
      </c>
    </row>
    <row r="45" ht="21" customHeight="1" spans="1:4">
      <c r="A45" s="37" t="s">
        <v>56</v>
      </c>
      <c r="B45" s="38">
        <f>B46+B48</f>
        <v>126506</v>
      </c>
      <c r="C45" s="38">
        <f>C46+C48</f>
        <v>475</v>
      </c>
      <c r="D45" s="39">
        <f t="shared" si="3"/>
        <v>0.00375476261995478</v>
      </c>
    </row>
    <row r="46" ht="21" customHeight="1" spans="1:4">
      <c r="A46" s="43" t="s">
        <v>57</v>
      </c>
      <c r="B46" s="41">
        <f>SUM(B47)</f>
        <v>125940</v>
      </c>
      <c r="C46" s="41">
        <f>SUM(C47)</f>
        <v>0</v>
      </c>
      <c r="D46" s="39">
        <f t="shared" si="3"/>
        <v>0</v>
      </c>
    </row>
    <row r="47" ht="27" spans="1:4">
      <c r="A47" s="43" t="s">
        <v>58</v>
      </c>
      <c r="B47" s="41">
        <v>125940</v>
      </c>
      <c r="C47" s="38"/>
      <c r="D47" s="39">
        <f t="shared" si="3"/>
        <v>0</v>
      </c>
    </row>
    <row r="48" ht="21" customHeight="1" spans="1:4">
      <c r="A48" s="40" t="s">
        <v>59</v>
      </c>
      <c r="B48" s="38">
        <f>SUM(B49:B56)</f>
        <v>566</v>
      </c>
      <c r="C48" s="38">
        <f>SUM(C49:C56)</f>
        <v>475</v>
      </c>
      <c r="D48" s="39">
        <f t="shared" si="3"/>
        <v>0.839222614840989</v>
      </c>
    </row>
    <row r="49" ht="21" customHeight="1" spans="1:4">
      <c r="A49" s="40" t="s">
        <v>60</v>
      </c>
      <c r="B49" s="38">
        <v>249</v>
      </c>
      <c r="C49" s="38"/>
      <c r="D49" s="39">
        <f t="shared" si="3"/>
        <v>0</v>
      </c>
    </row>
    <row r="50" ht="21" customHeight="1" spans="1:4">
      <c r="A50" s="40" t="s">
        <v>61</v>
      </c>
      <c r="B50" s="38">
        <v>261</v>
      </c>
      <c r="C50" s="38">
        <v>406</v>
      </c>
      <c r="D50" s="39">
        <f t="shared" si="3"/>
        <v>1.55555555555556</v>
      </c>
    </row>
    <row r="51" ht="21" customHeight="1" spans="1:4">
      <c r="A51" s="40" t="s">
        <v>62</v>
      </c>
      <c r="B51" s="38">
        <v>33</v>
      </c>
      <c r="C51" s="38"/>
      <c r="D51" s="39">
        <f t="shared" si="3"/>
        <v>0</v>
      </c>
    </row>
    <row r="52" ht="21" customHeight="1" spans="1:4">
      <c r="A52" s="40" t="s">
        <v>63</v>
      </c>
      <c r="B52" s="38"/>
      <c r="C52" s="38"/>
      <c r="D52" s="39"/>
    </row>
    <row r="53" ht="21" customHeight="1" spans="1:4">
      <c r="A53" s="40" t="s">
        <v>64</v>
      </c>
      <c r="B53" s="38">
        <v>11</v>
      </c>
      <c r="C53" s="38"/>
      <c r="D53" s="39">
        <f t="shared" ref="D53:D65" si="4">C53/B53</f>
        <v>0</v>
      </c>
    </row>
    <row r="54" ht="21" customHeight="1" spans="1:4">
      <c r="A54" s="40" t="s">
        <v>65</v>
      </c>
      <c r="B54" s="38"/>
      <c r="C54" s="38"/>
      <c r="D54" s="39"/>
    </row>
    <row r="55" ht="21" customHeight="1" spans="1:4">
      <c r="A55" s="40" t="s">
        <v>66</v>
      </c>
      <c r="B55" s="38">
        <v>7</v>
      </c>
      <c r="C55" s="38"/>
      <c r="D55" s="39">
        <f t="shared" si="4"/>
        <v>0</v>
      </c>
    </row>
    <row r="56" ht="21" customHeight="1" spans="1:4">
      <c r="A56" s="43" t="s">
        <v>67</v>
      </c>
      <c r="B56" s="41">
        <v>5</v>
      </c>
      <c r="C56" s="38">
        <v>69</v>
      </c>
      <c r="D56" s="39">
        <f t="shared" si="4"/>
        <v>13.8</v>
      </c>
    </row>
    <row r="57" ht="21" customHeight="1" spans="1:4">
      <c r="A57" s="37" t="s">
        <v>68</v>
      </c>
      <c r="B57" s="38">
        <f>B58</f>
        <v>6846</v>
      </c>
      <c r="C57" s="38">
        <f>C58</f>
        <v>10980</v>
      </c>
      <c r="D57" s="39">
        <f t="shared" si="4"/>
        <v>1.60385626643295</v>
      </c>
    </row>
    <row r="58" ht="21" customHeight="1" spans="1:4">
      <c r="A58" s="40" t="s">
        <v>69</v>
      </c>
      <c r="B58" s="38">
        <f>SUM(B59:B62)</f>
        <v>6846</v>
      </c>
      <c r="C58" s="38">
        <f>SUM(C59:C62)</f>
        <v>10980</v>
      </c>
      <c r="D58" s="39">
        <f t="shared" si="4"/>
        <v>1.60385626643295</v>
      </c>
    </row>
    <row r="59" ht="21" customHeight="1" spans="1:4">
      <c r="A59" s="43" t="s">
        <v>70</v>
      </c>
      <c r="B59" s="41">
        <v>2355</v>
      </c>
      <c r="C59" s="41"/>
      <c r="D59" s="39">
        <f t="shared" si="4"/>
        <v>0</v>
      </c>
    </row>
    <row r="60" ht="21" customHeight="1" spans="1:4">
      <c r="A60" s="43" t="s">
        <v>71</v>
      </c>
      <c r="B60" s="41">
        <v>2216</v>
      </c>
      <c r="C60" s="41"/>
      <c r="D60" s="39">
        <f t="shared" si="4"/>
        <v>0</v>
      </c>
    </row>
    <row r="61" ht="21" customHeight="1" spans="1:4">
      <c r="A61" s="43" t="s">
        <v>72</v>
      </c>
      <c r="B61" s="41">
        <v>851</v>
      </c>
      <c r="C61" s="41"/>
      <c r="D61" s="39">
        <f t="shared" si="4"/>
        <v>0</v>
      </c>
    </row>
    <row r="62" ht="21" customHeight="1" spans="1:4">
      <c r="A62" s="43" t="s">
        <v>73</v>
      </c>
      <c r="B62" s="41">
        <v>1424</v>
      </c>
      <c r="C62" s="41">
        <v>10980</v>
      </c>
      <c r="D62" s="39">
        <f t="shared" si="4"/>
        <v>7.71067415730337</v>
      </c>
    </row>
    <row r="63" ht="21" customHeight="1" spans="1:4">
      <c r="A63" s="37" t="s">
        <v>74</v>
      </c>
      <c r="B63" s="38">
        <f>B64</f>
        <v>137</v>
      </c>
      <c r="C63" s="38">
        <f>C64</f>
        <v>137</v>
      </c>
      <c r="D63" s="39">
        <f t="shared" si="4"/>
        <v>1</v>
      </c>
    </row>
    <row r="64" ht="21" customHeight="1" spans="1:4">
      <c r="A64" s="40" t="s">
        <v>75</v>
      </c>
      <c r="B64" s="38">
        <f>SUM(B65:B68)</f>
        <v>137</v>
      </c>
      <c r="C64" s="38">
        <f>SUM(C65:C68)</f>
        <v>137</v>
      </c>
      <c r="D64" s="39">
        <f t="shared" si="4"/>
        <v>1</v>
      </c>
    </row>
    <row r="65" ht="21" customHeight="1" spans="1:4">
      <c r="A65" s="40" t="s">
        <v>76</v>
      </c>
      <c r="B65" s="38">
        <v>1</v>
      </c>
      <c r="C65" s="41"/>
      <c r="D65" s="39">
        <f t="shared" si="4"/>
        <v>0</v>
      </c>
    </row>
    <row r="66" ht="21" customHeight="1" spans="1:4">
      <c r="A66" s="40" t="s">
        <v>77</v>
      </c>
      <c r="B66" s="41"/>
      <c r="C66" s="41"/>
      <c r="D66" s="39"/>
    </row>
    <row r="67" ht="21" customHeight="1" spans="1:4">
      <c r="A67" s="43" t="s">
        <v>78</v>
      </c>
      <c r="B67" s="41"/>
      <c r="C67" s="41"/>
      <c r="D67" s="39"/>
    </row>
    <row r="68" ht="21" customHeight="1" spans="1:4">
      <c r="A68" s="43" t="s">
        <v>79</v>
      </c>
      <c r="B68" s="41">
        <v>136</v>
      </c>
      <c r="C68" s="41">
        <v>137</v>
      </c>
      <c r="D68" s="39">
        <f t="shared" ref="D68:D75" si="5">C68/B68</f>
        <v>1.00735294117647</v>
      </c>
    </row>
    <row r="69" ht="21" customHeight="1" spans="1:4">
      <c r="A69" s="37" t="s">
        <v>80</v>
      </c>
      <c r="B69" s="41">
        <f>B70+B73</f>
        <v>10417</v>
      </c>
      <c r="C69" s="41">
        <f>C70+C73</f>
        <v>0</v>
      </c>
      <c r="D69" s="39">
        <f t="shared" si="5"/>
        <v>0</v>
      </c>
    </row>
    <row r="70" ht="21" customHeight="1" spans="1:4">
      <c r="A70" s="40" t="s">
        <v>81</v>
      </c>
      <c r="B70" s="41">
        <f>SUM(B71:B72)</f>
        <v>7217</v>
      </c>
      <c r="C70" s="41"/>
      <c r="D70" s="39">
        <f t="shared" si="5"/>
        <v>0</v>
      </c>
    </row>
    <row r="71" ht="21" customHeight="1" spans="1:4">
      <c r="A71" s="40" t="s">
        <v>82</v>
      </c>
      <c r="B71" s="41">
        <v>3895</v>
      </c>
      <c r="C71" s="41"/>
      <c r="D71" s="39">
        <f t="shared" si="5"/>
        <v>0</v>
      </c>
    </row>
    <row r="72" ht="21" customHeight="1" spans="1:4">
      <c r="A72" s="40" t="s">
        <v>83</v>
      </c>
      <c r="B72" s="41">
        <v>3322</v>
      </c>
      <c r="C72" s="41"/>
      <c r="D72" s="39">
        <f t="shared" si="5"/>
        <v>0</v>
      </c>
    </row>
    <row r="73" ht="21" customHeight="1" spans="1:4">
      <c r="A73" s="40" t="s">
        <v>84</v>
      </c>
      <c r="B73" s="41">
        <f>SUM(B74)</f>
        <v>3200</v>
      </c>
      <c r="C73" s="41"/>
      <c r="D73" s="39">
        <f t="shared" si="5"/>
        <v>0</v>
      </c>
    </row>
    <row r="74" ht="21" customHeight="1" spans="1:4">
      <c r="A74" s="40" t="s">
        <v>85</v>
      </c>
      <c r="B74" s="41">
        <v>3200</v>
      </c>
      <c r="C74" s="41"/>
      <c r="D74" s="39">
        <f t="shared" si="5"/>
        <v>0</v>
      </c>
    </row>
    <row r="75" s="26" customFormat="1" ht="21" customHeight="1" spans="1:4">
      <c r="A75" s="47" t="s">
        <v>86</v>
      </c>
      <c r="B75" s="48">
        <f>B69+B63+B57+B45+B39+B17+B10+B4</f>
        <v>198369</v>
      </c>
      <c r="C75" s="48">
        <f>C69+C63+C57+C45+C39+C17+C10+C4</f>
        <v>114857</v>
      </c>
      <c r="D75" s="49">
        <f t="shared" si="5"/>
        <v>0.579006800457733</v>
      </c>
    </row>
  </sheetData>
  <mergeCells count="1">
    <mergeCell ref="A1:D1"/>
  </mergeCells>
  <printOptions horizontalCentered="1"/>
  <pageMargins left="0.707638888888889" right="0.235416666666667" top="0.747916666666667" bottom="0.747916666666667" header="0.313888888888889" footer="0.313888888888889"/>
  <pageSetup paperSize="9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I18" sqref="I18"/>
    </sheetView>
  </sheetViews>
  <sheetFormatPr defaultColWidth="9" defaultRowHeight="13.5" outlineLevelCol="3"/>
  <cols>
    <col min="1" max="1" width="50.625" customWidth="1"/>
    <col min="2" max="2" width="17.1083333333333" hidden="1" customWidth="1"/>
    <col min="3" max="3" width="25.625" customWidth="1"/>
    <col min="4" max="4" width="14.8833333333333" hidden="1" customWidth="1"/>
  </cols>
  <sheetData>
    <row r="1" ht="28.5" spans="1:4">
      <c r="A1" s="51" t="s">
        <v>87</v>
      </c>
      <c r="B1" s="51"/>
      <c r="C1" s="51"/>
      <c r="D1" s="51"/>
    </row>
    <row r="2" customFormat="1" ht="30" customHeight="1" spans="1:4">
      <c r="A2" s="52"/>
      <c r="B2" s="53"/>
      <c r="C2" s="54" t="s">
        <v>1</v>
      </c>
      <c r="D2" s="55" t="s">
        <v>1</v>
      </c>
    </row>
    <row r="3" customFormat="1" ht="42" customHeight="1" spans="1:4">
      <c r="A3" s="56" t="s">
        <v>2</v>
      </c>
      <c r="B3" s="56" t="s">
        <v>88</v>
      </c>
      <c r="C3" s="56" t="s">
        <v>89</v>
      </c>
      <c r="D3" s="56" t="s">
        <v>5</v>
      </c>
    </row>
    <row r="4" ht="30" customHeight="1" spans="1:4">
      <c r="A4" s="57" t="s">
        <v>6</v>
      </c>
      <c r="B4" s="58">
        <f>SUM(B5:B8)</f>
        <v>105528</v>
      </c>
      <c r="C4" s="58">
        <f>SUM(C5:C8)</f>
        <v>158700</v>
      </c>
      <c r="D4" s="59">
        <f t="shared" ref="D4:D14" si="0">C4/B4</f>
        <v>1.50386627245849</v>
      </c>
    </row>
    <row r="5" ht="30" customHeight="1" spans="1:4">
      <c r="A5" s="57" t="s">
        <v>7</v>
      </c>
      <c r="B5" s="58">
        <v>105528</v>
      </c>
      <c r="C5" s="58">
        <v>157200</v>
      </c>
      <c r="D5" s="59">
        <f t="shared" si="0"/>
        <v>1.48965203547874</v>
      </c>
    </row>
    <row r="6" ht="30" customHeight="1" spans="1:4">
      <c r="A6" s="57" t="s">
        <v>8</v>
      </c>
      <c r="B6" s="58"/>
      <c r="C6" s="58">
        <v>1500</v>
      </c>
      <c r="D6" s="60"/>
    </row>
    <row r="7" ht="30" customHeight="1" spans="1:4">
      <c r="A7" s="57" t="s">
        <v>9</v>
      </c>
      <c r="B7" s="58"/>
      <c r="C7" s="58"/>
      <c r="D7" s="60"/>
    </row>
    <row r="8" ht="30" customHeight="1" spans="1:4">
      <c r="A8" s="57" t="s">
        <v>10</v>
      </c>
      <c r="B8" s="58"/>
      <c r="C8" s="58"/>
      <c r="D8" s="60"/>
    </row>
    <row r="9" ht="30" customHeight="1" spans="1:4">
      <c r="A9" s="57" t="s">
        <v>11</v>
      </c>
      <c r="B9" s="58">
        <f>SUM(B10:B11)</f>
        <v>117</v>
      </c>
      <c r="C9" s="58">
        <f>SUM(C10:C11)</f>
        <v>300</v>
      </c>
      <c r="D9" s="59">
        <f t="shared" si="0"/>
        <v>2.56410256410256</v>
      </c>
    </row>
    <row r="10" ht="30" customHeight="1" spans="1:4">
      <c r="A10" s="57" t="s">
        <v>12</v>
      </c>
      <c r="B10" s="58">
        <v>49</v>
      </c>
      <c r="C10" s="58">
        <v>150</v>
      </c>
      <c r="D10" s="59">
        <f t="shared" si="0"/>
        <v>3.06122448979592</v>
      </c>
    </row>
    <row r="11" ht="30" customHeight="1" spans="1:4">
      <c r="A11" s="57" t="s">
        <v>13</v>
      </c>
      <c r="B11" s="58">
        <v>68</v>
      </c>
      <c r="C11" s="58">
        <v>150</v>
      </c>
      <c r="D11" s="59">
        <f t="shared" si="0"/>
        <v>2.20588235294118</v>
      </c>
    </row>
    <row r="12" ht="30" customHeight="1" spans="1:4">
      <c r="A12" s="57" t="s">
        <v>14</v>
      </c>
      <c r="B12" s="58">
        <v>2727</v>
      </c>
      <c r="C12" s="58">
        <v>1000</v>
      </c>
      <c r="D12" s="59">
        <f t="shared" si="0"/>
        <v>0.366703337000367</v>
      </c>
    </row>
    <row r="13" ht="30" customHeight="1" spans="1:4">
      <c r="A13" s="57" t="s">
        <v>15</v>
      </c>
      <c r="B13" s="58">
        <v>2103</v>
      </c>
      <c r="C13" s="58">
        <v>500</v>
      </c>
      <c r="D13" s="59">
        <f t="shared" si="0"/>
        <v>0.237755587256301</v>
      </c>
    </row>
    <row r="14" s="50" customFormat="1" ht="30" customHeight="1" spans="1:4">
      <c r="A14" s="61" t="s">
        <v>16</v>
      </c>
      <c r="B14" s="62">
        <f>B4+B9+B12+B13</f>
        <v>110475</v>
      </c>
      <c r="C14" s="62">
        <f>C4+C9+C12+C13</f>
        <v>160500</v>
      </c>
      <c r="D14" s="63">
        <f t="shared" si="0"/>
        <v>1.45281737949762</v>
      </c>
    </row>
  </sheetData>
  <mergeCells count="1">
    <mergeCell ref="A1:D1"/>
  </mergeCells>
  <printOptions horizontalCentered="1"/>
  <pageMargins left="0.700694444444445" right="0.160416666666667" top="0.751388888888889" bottom="0.751388888888889" header="0.297916666666667" footer="0.297916666666667"/>
  <pageSetup paperSize="9" orientation="portrait" horizontalDpi="6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"/>
  <sheetViews>
    <sheetView workbookViewId="0">
      <selection activeCell="E18" sqref="E18"/>
    </sheetView>
  </sheetViews>
  <sheetFormatPr defaultColWidth="9" defaultRowHeight="13.5" outlineLevelCol="3"/>
  <cols>
    <col min="1" max="1" width="50.625" style="27" customWidth="1"/>
    <col min="2" max="2" width="11.8833333333333" style="28" hidden="1" customWidth="1"/>
    <col min="3" max="3" width="25.625" style="28" customWidth="1"/>
    <col min="4" max="4" width="14.5" style="29" hidden="1" customWidth="1"/>
    <col min="5" max="6" width="37.4416666666667" style="29" customWidth="1"/>
    <col min="7" max="16384" width="9" style="29"/>
  </cols>
  <sheetData>
    <row r="1" ht="26" customHeight="1" spans="1:4">
      <c r="A1" s="30" t="s">
        <v>90</v>
      </c>
      <c r="B1" s="30"/>
      <c r="C1" s="30"/>
      <c r="D1" s="30"/>
    </row>
    <row r="2" customFormat="1" ht="30" customHeight="1" spans="1:4">
      <c r="A2" s="31"/>
      <c r="B2" s="32"/>
      <c r="C2" s="33" t="s">
        <v>1</v>
      </c>
      <c r="D2" s="34" t="s">
        <v>1</v>
      </c>
    </row>
    <row r="3" s="25" customFormat="1" ht="48" customHeight="1" spans="1:4">
      <c r="A3" s="35" t="s">
        <v>18</v>
      </c>
      <c r="B3" s="36" t="s">
        <v>88</v>
      </c>
      <c r="C3" s="36" t="s">
        <v>89</v>
      </c>
      <c r="D3" s="35" t="s">
        <v>5</v>
      </c>
    </row>
    <row r="4" ht="21" customHeight="1" spans="1:4">
      <c r="A4" s="37" t="s">
        <v>19</v>
      </c>
      <c r="B4" s="38">
        <f>B5+B8</f>
        <v>33</v>
      </c>
      <c r="C4" s="38">
        <f>C5+C8</f>
        <v>45</v>
      </c>
      <c r="D4" s="39">
        <f t="shared" ref="D4:D13" si="0">C4/B4</f>
        <v>1.36363636363636</v>
      </c>
    </row>
    <row r="5" ht="21" customHeight="1" spans="1:4">
      <c r="A5" s="40" t="s">
        <v>20</v>
      </c>
      <c r="B5" s="38">
        <f>SUM(B6:B7)</f>
        <v>25</v>
      </c>
      <c r="C5" s="38">
        <f>SUM(C6:C7)</f>
        <v>30</v>
      </c>
      <c r="D5" s="39">
        <f t="shared" si="0"/>
        <v>1.2</v>
      </c>
    </row>
    <row r="6" ht="21" customHeight="1" spans="1:4">
      <c r="A6" s="40" t="s">
        <v>21</v>
      </c>
      <c r="B6" s="41">
        <v>24</v>
      </c>
      <c r="C6" s="41">
        <v>24</v>
      </c>
      <c r="D6" s="39">
        <f t="shared" si="0"/>
        <v>1</v>
      </c>
    </row>
    <row r="7" ht="21" customHeight="1" spans="1:4">
      <c r="A7" s="40" t="s">
        <v>22</v>
      </c>
      <c r="B7" s="41">
        <v>1</v>
      </c>
      <c r="C7" s="41">
        <v>6</v>
      </c>
      <c r="D7" s="39">
        <f t="shared" si="0"/>
        <v>6</v>
      </c>
    </row>
    <row r="8" ht="21" customHeight="1" spans="1:4">
      <c r="A8" s="40" t="s">
        <v>23</v>
      </c>
      <c r="B8" s="38">
        <f>SUM(B9)</f>
        <v>8</v>
      </c>
      <c r="C8" s="38">
        <f>SUM(C9)</f>
        <v>15</v>
      </c>
      <c r="D8" s="39">
        <f t="shared" si="0"/>
        <v>1.875</v>
      </c>
    </row>
    <row r="9" ht="21" customHeight="1" spans="1:4">
      <c r="A9" s="40" t="s">
        <v>24</v>
      </c>
      <c r="B9" s="41">
        <v>8</v>
      </c>
      <c r="C9" s="41">
        <v>15</v>
      </c>
      <c r="D9" s="39">
        <f t="shared" si="0"/>
        <v>1.875</v>
      </c>
    </row>
    <row r="10" ht="21" customHeight="1" spans="1:4">
      <c r="A10" s="37" t="s">
        <v>25</v>
      </c>
      <c r="B10" s="38">
        <f>B11+B15</f>
        <v>715</v>
      </c>
      <c r="C10" s="38">
        <f>C11+C15</f>
        <v>840</v>
      </c>
      <c r="D10" s="39">
        <f t="shared" si="0"/>
        <v>1.17482517482517</v>
      </c>
    </row>
    <row r="11" ht="21" customHeight="1" spans="1:4">
      <c r="A11" s="42" t="s">
        <v>26</v>
      </c>
      <c r="B11" s="38">
        <f>SUM(B12:B14)</f>
        <v>708</v>
      </c>
      <c r="C11" s="38">
        <f>SUM(C12:C14)</f>
        <v>830</v>
      </c>
      <c r="D11" s="39">
        <f t="shared" si="0"/>
        <v>1.17231638418079</v>
      </c>
    </row>
    <row r="12" ht="21" customHeight="1" spans="1:4">
      <c r="A12" s="40" t="s">
        <v>27</v>
      </c>
      <c r="B12" s="38">
        <v>427</v>
      </c>
      <c r="C12" s="41">
        <v>450</v>
      </c>
      <c r="D12" s="39">
        <f t="shared" si="0"/>
        <v>1.05386416861827</v>
      </c>
    </row>
    <row r="13" ht="21" customHeight="1" spans="1:4">
      <c r="A13" s="40" t="s">
        <v>28</v>
      </c>
      <c r="B13" s="38">
        <v>281</v>
      </c>
      <c r="C13" s="41">
        <v>380</v>
      </c>
      <c r="D13" s="39">
        <f t="shared" si="0"/>
        <v>1.35231316725979</v>
      </c>
    </row>
    <row r="14" ht="21" customHeight="1" spans="1:4">
      <c r="A14" s="40" t="s">
        <v>29</v>
      </c>
      <c r="B14" s="38"/>
      <c r="C14" s="41"/>
      <c r="D14" s="39"/>
    </row>
    <row r="15" spans="1:4">
      <c r="A15" s="42" t="s">
        <v>30</v>
      </c>
      <c r="B15" s="38">
        <f>SUM(B16)</f>
        <v>7</v>
      </c>
      <c r="C15" s="38">
        <f>SUM(C16)</f>
        <v>10</v>
      </c>
      <c r="D15" s="39">
        <f t="shared" ref="D15:D25" si="1">C15/B15</f>
        <v>1.42857142857143</v>
      </c>
    </row>
    <row r="16" ht="21" customHeight="1" spans="1:4">
      <c r="A16" s="40" t="s">
        <v>28</v>
      </c>
      <c r="B16" s="38">
        <v>7</v>
      </c>
      <c r="C16" s="41">
        <v>10</v>
      </c>
      <c r="D16" s="39">
        <f t="shared" si="1"/>
        <v>1.42857142857143</v>
      </c>
    </row>
    <row r="17" ht="21" customHeight="1" spans="1:4">
      <c r="A17" s="37" t="s">
        <v>31</v>
      </c>
      <c r="B17" s="38">
        <f>B18+B27+B31+B32+B35+B37</f>
        <v>53675</v>
      </c>
      <c r="C17" s="38">
        <f>C18+C27+C31+C32+C35+C37</f>
        <v>102340</v>
      </c>
      <c r="D17" s="39">
        <f t="shared" si="1"/>
        <v>1.90666045645086</v>
      </c>
    </row>
    <row r="18" ht="27" spans="1:4">
      <c r="A18" s="40" t="s">
        <v>32</v>
      </c>
      <c r="B18" s="38">
        <f>SUM(B19:B26)</f>
        <v>53259</v>
      </c>
      <c r="C18" s="38">
        <f>SUM(C19:C26)</f>
        <v>101332</v>
      </c>
      <c r="D18" s="39">
        <f t="shared" si="1"/>
        <v>1.9026267860831</v>
      </c>
    </row>
    <row r="19" ht="21" customHeight="1" spans="1:4">
      <c r="A19" s="40" t="s">
        <v>33</v>
      </c>
      <c r="B19" s="38">
        <v>25682</v>
      </c>
      <c r="C19" s="41">
        <v>54532</v>
      </c>
      <c r="D19" s="39">
        <f t="shared" si="1"/>
        <v>2.12335487890351</v>
      </c>
    </row>
    <row r="20" ht="21" customHeight="1" spans="1:4">
      <c r="A20" s="40" t="s">
        <v>34</v>
      </c>
      <c r="B20" s="38">
        <v>1774</v>
      </c>
      <c r="C20" s="41">
        <v>1500</v>
      </c>
      <c r="D20" s="39">
        <f t="shared" si="1"/>
        <v>0.84554678692221</v>
      </c>
    </row>
    <row r="21" ht="21" customHeight="1" spans="1:4">
      <c r="A21" s="40" t="s">
        <v>35</v>
      </c>
      <c r="B21" s="38">
        <v>10859</v>
      </c>
      <c r="C21" s="41">
        <v>25000</v>
      </c>
      <c r="D21" s="39">
        <f t="shared" si="1"/>
        <v>2.30223777511741</v>
      </c>
    </row>
    <row r="22" ht="21" customHeight="1" spans="1:4">
      <c r="A22" s="40" t="s">
        <v>36</v>
      </c>
      <c r="B22" s="38">
        <v>10000</v>
      </c>
      <c r="C22" s="41">
        <v>20000</v>
      </c>
      <c r="D22" s="39">
        <f t="shared" si="1"/>
        <v>2</v>
      </c>
    </row>
    <row r="23" ht="21" customHeight="1" spans="1:4">
      <c r="A23" s="40" t="s">
        <v>37</v>
      </c>
      <c r="B23" s="38">
        <v>34</v>
      </c>
      <c r="C23" s="41"/>
      <c r="D23" s="39">
        <f t="shared" si="1"/>
        <v>0</v>
      </c>
    </row>
    <row r="24" ht="21" customHeight="1" spans="1:4">
      <c r="A24" s="40" t="s">
        <v>38</v>
      </c>
      <c r="B24" s="38">
        <v>301</v>
      </c>
      <c r="C24" s="41">
        <v>300</v>
      </c>
      <c r="D24" s="39">
        <f t="shared" si="1"/>
        <v>0.996677740863787</v>
      </c>
    </row>
    <row r="25" ht="21" customHeight="1" spans="1:4">
      <c r="A25" s="40" t="s">
        <v>39</v>
      </c>
      <c r="B25" s="38">
        <v>4609</v>
      </c>
      <c r="C25" s="41"/>
      <c r="D25" s="39">
        <f t="shared" si="1"/>
        <v>0</v>
      </c>
    </row>
    <row r="26" ht="21" customHeight="1" spans="1:4">
      <c r="A26" s="40" t="s">
        <v>40</v>
      </c>
      <c r="B26" s="38"/>
      <c r="C26" s="41"/>
      <c r="D26" s="39"/>
    </row>
    <row r="27" ht="21" customHeight="1" spans="1:4">
      <c r="A27" s="40" t="s">
        <v>41</v>
      </c>
      <c r="B27" s="38"/>
      <c r="C27" s="38"/>
      <c r="D27" s="39"/>
    </row>
    <row r="28" ht="21" customHeight="1" spans="1:4">
      <c r="A28" s="40" t="s">
        <v>33</v>
      </c>
      <c r="B28" s="38"/>
      <c r="C28" s="41"/>
      <c r="D28" s="39"/>
    </row>
    <row r="29" ht="21" customHeight="1" spans="1:4">
      <c r="A29" s="40" t="s">
        <v>34</v>
      </c>
      <c r="B29" s="38"/>
      <c r="C29" s="41"/>
      <c r="D29" s="39"/>
    </row>
    <row r="30" ht="21" customHeight="1" spans="1:4">
      <c r="A30" s="40" t="s">
        <v>42</v>
      </c>
      <c r="B30" s="41"/>
      <c r="C30" s="41"/>
      <c r="D30" s="39"/>
    </row>
    <row r="31" ht="21" customHeight="1" spans="1:4">
      <c r="A31" s="40" t="s">
        <v>43</v>
      </c>
      <c r="B31" s="41"/>
      <c r="C31" s="41"/>
      <c r="D31" s="39"/>
    </row>
    <row r="32" ht="21" customHeight="1" spans="1:4">
      <c r="A32" s="40" t="s">
        <v>44</v>
      </c>
      <c r="B32" s="38">
        <f>SUM(B33:B34)</f>
        <v>16</v>
      </c>
      <c r="C32" s="38">
        <f>SUM(C33:C34)</f>
        <v>1000</v>
      </c>
      <c r="D32" s="39">
        <f t="shared" ref="D32:D36" si="2">C32/B32</f>
        <v>62.5</v>
      </c>
    </row>
    <row r="33" ht="21" customHeight="1" spans="1:4">
      <c r="A33" s="43" t="s">
        <v>45</v>
      </c>
      <c r="B33" s="38"/>
      <c r="C33" s="41">
        <v>1000</v>
      </c>
      <c r="D33" s="44">
        <v>0</v>
      </c>
    </row>
    <row r="34" ht="21" customHeight="1" spans="1:4">
      <c r="A34" s="43" t="s">
        <v>46</v>
      </c>
      <c r="B34" s="38">
        <v>16</v>
      </c>
      <c r="C34" s="41"/>
      <c r="D34" s="39">
        <f t="shared" si="2"/>
        <v>0</v>
      </c>
    </row>
    <row r="35" ht="21" customHeight="1" spans="1:4">
      <c r="A35" s="43" t="s">
        <v>47</v>
      </c>
      <c r="B35" s="41">
        <f>SUM(B36)</f>
        <v>400</v>
      </c>
      <c r="C35" s="41"/>
      <c r="D35" s="39">
        <f t="shared" si="2"/>
        <v>0</v>
      </c>
    </row>
    <row r="36" ht="21" customHeight="1" spans="1:4">
      <c r="A36" s="43" t="s">
        <v>48</v>
      </c>
      <c r="B36" s="41">
        <v>400</v>
      </c>
      <c r="C36" s="41">
        <v>1350</v>
      </c>
      <c r="D36" s="39">
        <f t="shared" si="2"/>
        <v>3.375</v>
      </c>
    </row>
    <row r="37" spans="1:4">
      <c r="A37" s="45" t="s">
        <v>49</v>
      </c>
      <c r="B37" s="41">
        <f>SUM(B38)</f>
        <v>0</v>
      </c>
      <c r="C37" s="41">
        <f>SUM(C38)</f>
        <v>8</v>
      </c>
      <c r="D37" s="44">
        <v>0</v>
      </c>
    </row>
    <row r="38" ht="27" spans="1:4">
      <c r="A38" s="45" t="s">
        <v>50</v>
      </c>
      <c r="B38" s="46"/>
      <c r="C38" s="41">
        <v>8</v>
      </c>
      <c r="D38" s="44">
        <v>0</v>
      </c>
    </row>
    <row r="39" ht="21" customHeight="1" spans="1:4">
      <c r="A39" s="37" t="s">
        <v>51</v>
      </c>
      <c r="B39" s="38">
        <f>B40+B43</f>
        <v>40</v>
      </c>
      <c r="C39" s="38">
        <f>C40+C43</f>
        <v>40</v>
      </c>
      <c r="D39" s="39">
        <f t="shared" ref="D39:D51" si="3">C39/B39</f>
        <v>1</v>
      </c>
    </row>
    <row r="40" ht="21" customHeight="1" spans="1:4">
      <c r="A40" s="40" t="s">
        <v>52</v>
      </c>
      <c r="B40" s="38"/>
      <c r="C40" s="38"/>
      <c r="D40" s="39"/>
    </row>
    <row r="41" ht="21" customHeight="1" spans="1:4">
      <c r="A41" s="40" t="s">
        <v>28</v>
      </c>
      <c r="B41" s="38"/>
      <c r="C41" s="41"/>
      <c r="D41" s="39"/>
    </row>
    <row r="42" ht="21" customHeight="1" spans="1:4">
      <c r="A42" s="40" t="s">
        <v>53</v>
      </c>
      <c r="B42" s="41"/>
      <c r="C42" s="41"/>
      <c r="D42" s="39"/>
    </row>
    <row r="43" ht="21" customHeight="1" spans="1:4">
      <c r="A43" s="40" t="s">
        <v>54</v>
      </c>
      <c r="B43" s="38">
        <f>SUM(B44)</f>
        <v>40</v>
      </c>
      <c r="C43" s="38">
        <f>SUM(C44)</f>
        <v>40</v>
      </c>
      <c r="D43" s="39">
        <f t="shared" si="3"/>
        <v>1</v>
      </c>
    </row>
    <row r="44" ht="21" customHeight="1" spans="1:4">
      <c r="A44" s="40" t="s">
        <v>55</v>
      </c>
      <c r="B44" s="41">
        <v>40</v>
      </c>
      <c r="C44" s="41">
        <v>40</v>
      </c>
      <c r="D44" s="39">
        <f t="shared" si="3"/>
        <v>1</v>
      </c>
    </row>
    <row r="45" ht="21" customHeight="1" spans="1:4">
      <c r="A45" s="37" t="s">
        <v>56</v>
      </c>
      <c r="B45" s="38">
        <f>B46+B48</f>
        <v>126506</v>
      </c>
      <c r="C45" s="38">
        <f>C46+C48</f>
        <v>475</v>
      </c>
      <c r="D45" s="39">
        <f t="shared" si="3"/>
        <v>0.00375476261995478</v>
      </c>
    </row>
    <row r="46" ht="21" customHeight="1" spans="1:4">
      <c r="A46" s="43" t="s">
        <v>57</v>
      </c>
      <c r="B46" s="41">
        <f>SUM(B47)</f>
        <v>125940</v>
      </c>
      <c r="C46" s="41">
        <f>SUM(C47)</f>
        <v>0</v>
      </c>
      <c r="D46" s="39">
        <f t="shared" si="3"/>
        <v>0</v>
      </c>
    </row>
    <row r="47" ht="27" spans="1:4">
      <c r="A47" s="43" t="s">
        <v>58</v>
      </c>
      <c r="B47" s="41">
        <v>125940</v>
      </c>
      <c r="C47" s="38"/>
      <c r="D47" s="39">
        <f t="shared" si="3"/>
        <v>0</v>
      </c>
    </row>
    <row r="48" ht="21" customHeight="1" spans="1:4">
      <c r="A48" s="40" t="s">
        <v>59</v>
      </c>
      <c r="B48" s="38">
        <f>SUM(B49:B56)</f>
        <v>566</v>
      </c>
      <c r="C48" s="38">
        <f>SUM(C49:C56)</f>
        <v>475</v>
      </c>
      <c r="D48" s="39">
        <f t="shared" si="3"/>
        <v>0.839222614840989</v>
      </c>
    </row>
    <row r="49" ht="21" customHeight="1" spans="1:4">
      <c r="A49" s="40" t="s">
        <v>60</v>
      </c>
      <c r="B49" s="38">
        <v>249</v>
      </c>
      <c r="C49" s="38"/>
      <c r="D49" s="39">
        <f t="shared" si="3"/>
        <v>0</v>
      </c>
    </row>
    <row r="50" ht="21" customHeight="1" spans="1:4">
      <c r="A50" s="40" t="s">
        <v>61</v>
      </c>
      <c r="B50" s="38">
        <v>261</v>
      </c>
      <c r="C50" s="38">
        <v>406</v>
      </c>
      <c r="D50" s="39">
        <f t="shared" si="3"/>
        <v>1.55555555555556</v>
      </c>
    </row>
    <row r="51" ht="21" customHeight="1" spans="1:4">
      <c r="A51" s="40" t="s">
        <v>62</v>
      </c>
      <c r="B51" s="38">
        <v>33</v>
      </c>
      <c r="C51" s="38"/>
      <c r="D51" s="39">
        <f t="shared" si="3"/>
        <v>0</v>
      </c>
    </row>
    <row r="52" ht="21" customHeight="1" spans="1:4">
      <c r="A52" s="40" t="s">
        <v>63</v>
      </c>
      <c r="B52" s="38"/>
      <c r="C52" s="38"/>
      <c r="D52" s="39"/>
    </row>
    <row r="53" ht="21" customHeight="1" spans="1:4">
      <c r="A53" s="40" t="s">
        <v>64</v>
      </c>
      <c r="B53" s="38">
        <v>11</v>
      </c>
      <c r="C53" s="38"/>
      <c r="D53" s="39">
        <f t="shared" ref="D53:D65" si="4">C53/B53</f>
        <v>0</v>
      </c>
    </row>
    <row r="54" ht="21" customHeight="1" spans="1:4">
      <c r="A54" s="40" t="s">
        <v>65</v>
      </c>
      <c r="B54" s="38"/>
      <c r="C54" s="38"/>
      <c r="D54" s="39"/>
    </row>
    <row r="55" ht="21" customHeight="1" spans="1:4">
      <c r="A55" s="40" t="s">
        <v>66</v>
      </c>
      <c r="B55" s="38">
        <v>7</v>
      </c>
      <c r="C55" s="38"/>
      <c r="D55" s="39">
        <f t="shared" si="4"/>
        <v>0</v>
      </c>
    </row>
    <row r="56" ht="21" customHeight="1" spans="1:4">
      <c r="A56" s="43" t="s">
        <v>67</v>
      </c>
      <c r="B56" s="41">
        <v>5</v>
      </c>
      <c r="C56" s="38">
        <v>69</v>
      </c>
      <c r="D56" s="39">
        <f t="shared" si="4"/>
        <v>13.8</v>
      </c>
    </row>
    <row r="57" ht="21" customHeight="1" spans="1:4">
      <c r="A57" s="37" t="s">
        <v>68</v>
      </c>
      <c r="B57" s="38">
        <f>B58</f>
        <v>6846</v>
      </c>
      <c r="C57" s="38">
        <f>C58</f>
        <v>10980</v>
      </c>
      <c r="D57" s="39">
        <f t="shared" si="4"/>
        <v>1.60385626643295</v>
      </c>
    </row>
    <row r="58" ht="21" customHeight="1" spans="1:4">
      <c r="A58" s="40" t="s">
        <v>69</v>
      </c>
      <c r="B58" s="38">
        <f>SUM(B59:B62)</f>
        <v>6846</v>
      </c>
      <c r="C58" s="38">
        <f>SUM(C59:C62)</f>
        <v>10980</v>
      </c>
      <c r="D58" s="39">
        <f t="shared" si="4"/>
        <v>1.60385626643295</v>
      </c>
    </row>
    <row r="59" ht="21" customHeight="1" spans="1:4">
      <c r="A59" s="43" t="s">
        <v>70</v>
      </c>
      <c r="B59" s="41">
        <v>2355</v>
      </c>
      <c r="C59" s="41"/>
      <c r="D59" s="39">
        <f t="shared" si="4"/>
        <v>0</v>
      </c>
    </row>
    <row r="60" ht="21" customHeight="1" spans="1:4">
      <c r="A60" s="43" t="s">
        <v>71</v>
      </c>
      <c r="B60" s="41">
        <v>2216</v>
      </c>
      <c r="C60" s="41"/>
      <c r="D60" s="39">
        <f t="shared" si="4"/>
        <v>0</v>
      </c>
    </row>
    <row r="61" ht="21" customHeight="1" spans="1:4">
      <c r="A61" s="43" t="s">
        <v>72</v>
      </c>
      <c r="B61" s="41">
        <v>851</v>
      </c>
      <c r="C61" s="41"/>
      <c r="D61" s="39">
        <f t="shared" si="4"/>
        <v>0</v>
      </c>
    </row>
    <row r="62" ht="21" customHeight="1" spans="1:4">
      <c r="A62" s="43" t="s">
        <v>73</v>
      </c>
      <c r="B62" s="41">
        <v>1424</v>
      </c>
      <c r="C62" s="41">
        <v>10980</v>
      </c>
      <c r="D62" s="39">
        <f t="shared" si="4"/>
        <v>7.71067415730337</v>
      </c>
    </row>
    <row r="63" ht="21" customHeight="1" spans="1:4">
      <c r="A63" s="37" t="s">
        <v>74</v>
      </c>
      <c r="B63" s="38">
        <f>B64</f>
        <v>137</v>
      </c>
      <c r="C63" s="38">
        <f>C64</f>
        <v>137</v>
      </c>
      <c r="D63" s="39">
        <f t="shared" si="4"/>
        <v>1</v>
      </c>
    </row>
    <row r="64" ht="21" customHeight="1" spans="1:4">
      <c r="A64" s="40" t="s">
        <v>75</v>
      </c>
      <c r="B64" s="38">
        <f>SUM(B65:B68)</f>
        <v>137</v>
      </c>
      <c r="C64" s="38">
        <f>SUM(C65:C68)</f>
        <v>137</v>
      </c>
      <c r="D64" s="39">
        <f t="shared" si="4"/>
        <v>1</v>
      </c>
    </row>
    <row r="65" ht="21" customHeight="1" spans="1:4">
      <c r="A65" s="40" t="s">
        <v>76</v>
      </c>
      <c r="B65" s="38">
        <v>1</v>
      </c>
      <c r="C65" s="41"/>
      <c r="D65" s="39">
        <f t="shared" si="4"/>
        <v>0</v>
      </c>
    </row>
    <row r="66" ht="21" customHeight="1" spans="1:4">
      <c r="A66" s="40" t="s">
        <v>77</v>
      </c>
      <c r="B66" s="41"/>
      <c r="C66" s="41"/>
      <c r="D66" s="39"/>
    </row>
    <row r="67" ht="21" customHeight="1" spans="1:4">
      <c r="A67" s="43" t="s">
        <v>78</v>
      </c>
      <c r="B67" s="41"/>
      <c r="C67" s="41"/>
      <c r="D67" s="39"/>
    </row>
    <row r="68" ht="21" customHeight="1" spans="1:4">
      <c r="A68" s="43" t="s">
        <v>79</v>
      </c>
      <c r="B68" s="41">
        <v>136</v>
      </c>
      <c r="C68" s="41">
        <v>137</v>
      </c>
      <c r="D68" s="39">
        <f t="shared" ref="D68:D75" si="5">C68/B68</f>
        <v>1.00735294117647</v>
      </c>
    </row>
    <row r="69" ht="21" customHeight="1" spans="1:4">
      <c r="A69" s="37" t="s">
        <v>80</v>
      </c>
      <c r="B69" s="41">
        <f>B70+B73</f>
        <v>10417</v>
      </c>
      <c r="C69" s="41">
        <f>C70+C73</f>
        <v>0</v>
      </c>
      <c r="D69" s="39">
        <f t="shared" si="5"/>
        <v>0</v>
      </c>
    </row>
    <row r="70" ht="21" customHeight="1" spans="1:4">
      <c r="A70" s="40" t="s">
        <v>81</v>
      </c>
      <c r="B70" s="41">
        <f>SUM(B71:B72)</f>
        <v>7217</v>
      </c>
      <c r="C70" s="41"/>
      <c r="D70" s="39">
        <f t="shared" si="5"/>
        <v>0</v>
      </c>
    </row>
    <row r="71" ht="21" customHeight="1" spans="1:4">
      <c r="A71" s="40" t="s">
        <v>82</v>
      </c>
      <c r="B71" s="41">
        <v>3895</v>
      </c>
      <c r="C71" s="41"/>
      <c r="D71" s="39">
        <f t="shared" si="5"/>
        <v>0</v>
      </c>
    </row>
    <row r="72" ht="21" customHeight="1" spans="1:4">
      <c r="A72" s="40" t="s">
        <v>83</v>
      </c>
      <c r="B72" s="41">
        <v>3322</v>
      </c>
      <c r="C72" s="41"/>
      <c r="D72" s="39">
        <f t="shared" si="5"/>
        <v>0</v>
      </c>
    </row>
    <row r="73" ht="21" customHeight="1" spans="1:4">
      <c r="A73" s="40" t="s">
        <v>84</v>
      </c>
      <c r="B73" s="41">
        <f>SUM(B74)</f>
        <v>3200</v>
      </c>
      <c r="C73" s="41"/>
      <c r="D73" s="39">
        <f t="shared" si="5"/>
        <v>0</v>
      </c>
    </row>
    <row r="74" ht="21" customHeight="1" spans="1:4">
      <c r="A74" s="40" t="s">
        <v>85</v>
      </c>
      <c r="B74" s="41">
        <v>3200</v>
      </c>
      <c r="C74" s="41"/>
      <c r="D74" s="39">
        <f t="shared" si="5"/>
        <v>0</v>
      </c>
    </row>
    <row r="75" s="26" customFormat="1" ht="21" customHeight="1" spans="1:4">
      <c r="A75" s="47" t="s">
        <v>86</v>
      </c>
      <c r="B75" s="48">
        <f>B69+B63+B57+B45+B39+B17+B10+B4</f>
        <v>198369</v>
      </c>
      <c r="C75" s="48">
        <f>C69+C63+C57+C45+C39+C17+C10+C4</f>
        <v>114857</v>
      </c>
      <c r="D75" s="49">
        <f t="shared" si="5"/>
        <v>0.579006800457733</v>
      </c>
    </row>
  </sheetData>
  <mergeCells count="1">
    <mergeCell ref="A1:D1"/>
  </mergeCells>
  <printOptions horizontalCentered="1"/>
  <pageMargins left="0.707638888888889" right="0.235416666666667" top="0.747916666666667" bottom="0.747916666666667" header="0.313888888888889" footer="0.313888888888889"/>
  <pageSetup paperSize="9" orientation="portrait" horizontalDpi="6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5"/>
  <sheetViews>
    <sheetView workbookViewId="0">
      <selection activeCell="F20" sqref="F20"/>
    </sheetView>
  </sheetViews>
  <sheetFormatPr defaultColWidth="9" defaultRowHeight="13.5" outlineLevelCol="3"/>
  <cols>
    <col min="1" max="1" width="50.625" style="27" customWidth="1"/>
    <col min="2" max="2" width="11.8833333333333" style="28" hidden="1" customWidth="1"/>
    <col min="3" max="3" width="25.625" style="28" customWidth="1"/>
    <col min="4" max="4" width="14.5" style="29" hidden="1" customWidth="1"/>
    <col min="5" max="6" width="37.4416666666667" style="29" customWidth="1"/>
    <col min="7" max="16384" width="9" style="29"/>
  </cols>
  <sheetData>
    <row r="1" ht="26" customHeight="1" spans="1:4">
      <c r="A1" s="30" t="s">
        <v>90</v>
      </c>
      <c r="B1" s="30"/>
      <c r="C1" s="30"/>
      <c r="D1" s="30"/>
    </row>
    <row r="2" customFormat="1" ht="30" customHeight="1" spans="1:4">
      <c r="A2" s="31"/>
      <c r="B2" s="32"/>
      <c r="C2" s="33" t="s">
        <v>1</v>
      </c>
      <c r="D2" s="34" t="s">
        <v>1</v>
      </c>
    </row>
    <row r="3" s="25" customFormat="1" ht="48" customHeight="1" spans="1:4">
      <c r="A3" s="35" t="s">
        <v>18</v>
      </c>
      <c r="B3" s="36" t="s">
        <v>88</v>
      </c>
      <c r="C3" s="36" t="s">
        <v>89</v>
      </c>
      <c r="D3" s="35" t="s">
        <v>5</v>
      </c>
    </row>
    <row r="4" ht="21" customHeight="1" spans="1:4">
      <c r="A4" s="37" t="s">
        <v>19</v>
      </c>
      <c r="B4" s="38">
        <f>B5+B8</f>
        <v>33</v>
      </c>
      <c r="C4" s="38">
        <f>C5+C8</f>
        <v>45</v>
      </c>
      <c r="D4" s="39">
        <f t="shared" ref="D4:D13" si="0">C4/B4</f>
        <v>1.36363636363636</v>
      </c>
    </row>
    <row r="5" ht="21" customHeight="1" spans="1:4">
      <c r="A5" s="40" t="s">
        <v>20</v>
      </c>
      <c r="B5" s="38">
        <f>SUM(B6:B7)</f>
        <v>25</v>
      </c>
      <c r="C5" s="38">
        <f>SUM(C6:C7)</f>
        <v>30</v>
      </c>
      <c r="D5" s="39">
        <f t="shared" si="0"/>
        <v>1.2</v>
      </c>
    </row>
    <row r="6" ht="21" customHeight="1" spans="1:4">
      <c r="A6" s="40" t="s">
        <v>21</v>
      </c>
      <c r="B6" s="41">
        <v>24</v>
      </c>
      <c r="C6" s="41">
        <v>24</v>
      </c>
      <c r="D6" s="39">
        <f t="shared" si="0"/>
        <v>1</v>
      </c>
    </row>
    <row r="7" ht="21" customHeight="1" spans="1:4">
      <c r="A7" s="40" t="s">
        <v>22</v>
      </c>
      <c r="B7" s="41">
        <v>1</v>
      </c>
      <c r="C7" s="41">
        <v>6</v>
      </c>
      <c r="D7" s="39">
        <f t="shared" si="0"/>
        <v>6</v>
      </c>
    </row>
    <row r="8" ht="21" customHeight="1" spans="1:4">
      <c r="A8" s="40" t="s">
        <v>23</v>
      </c>
      <c r="B8" s="38">
        <f>SUM(B9)</f>
        <v>8</v>
      </c>
      <c r="C8" s="38">
        <f>SUM(C9)</f>
        <v>15</v>
      </c>
      <c r="D8" s="39">
        <f t="shared" si="0"/>
        <v>1.875</v>
      </c>
    </row>
    <row r="9" ht="21" customHeight="1" spans="1:4">
      <c r="A9" s="40" t="s">
        <v>24</v>
      </c>
      <c r="B9" s="41">
        <v>8</v>
      </c>
      <c r="C9" s="41">
        <v>15</v>
      </c>
      <c r="D9" s="39">
        <f t="shared" si="0"/>
        <v>1.875</v>
      </c>
    </row>
    <row r="10" ht="21" customHeight="1" spans="1:4">
      <c r="A10" s="37" t="s">
        <v>25</v>
      </c>
      <c r="B10" s="38">
        <f>B11+B15</f>
        <v>715</v>
      </c>
      <c r="C10" s="38">
        <f>C11+C15</f>
        <v>840</v>
      </c>
      <c r="D10" s="39">
        <f t="shared" si="0"/>
        <v>1.17482517482517</v>
      </c>
    </row>
    <row r="11" ht="21" customHeight="1" spans="1:4">
      <c r="A11" s="42" t="s">
        <v>26</v>
      </c>
      <c r="B11" s="38">
        <f>SUM(B12:B14)</f>
        <v>708</v>
      </c>
      <c r="C11" s="38">
        <f>SUM(C12:C14)</f>
        <v>830</v>
      </c>
      <c r="D11" s="39">
        <f t="shared" si="0"/>
        <v>1.17231638418079</v>
      </c>
    </row>
    <row r="12" ht="21" customHeight="1" spans="1:4">
      <c r="A12" s="40" t="s">
        <v>27</v>
      </c>
      <c r="B12" s="38">
        <v>427</v>
      </c>
      <c r="C12" s="41">
        <v>450</v>
      </c>
      <c r="D12" s="39">
        <f t="shared" si="0"/>
        <v>1.05386416861827</v>
      </c>
    </row>
    <row r="13" ht="21" customHeight="1" spans="1:4">
      <c r="A13" s="40" t="s">
        <v>28</v>
      </c>
      <c r="B13" s="38">
        <v>281</v>
      </c>
      <c r="C13" s="41">
        <v>380</v>
      </c>
      <c r="D13" s="39">
        <f t="shared" si="0"/>
        <v>1.35231316725979</v>
      </c>
    </row>
    <row r="14" ht="21" customHeight="1" spans="1:4">
      <c r="A14" s="40" t="s">
        <v>29</v>
      </c>
      <c r="B14" s="38"/>
      <c r="C14" s="41"/>
      <c r="D14" s="39"/>
    </row>
    <row r="15" spans="1:4">
      <c r="A15" s="42" t="s">
        <v>30</v>
      </c>
      <c r="B15" s="38">
        <f>SUM(B16)</f>
        <v>7</v>
      </c>
      <c r="C15" s="38">
        <f>SUM(C16)</f>
        <v>10</v>
      </c>
      <c r="D15" s="39">
        <f t="shared" ref="D15:D25" si="1">C15/B15</f>
        <v>1.42857142857143</v>
      </c>
    </row>
    <row r="16" ht="21" customHeight="1" spans="1:4">
      <c r="A16" s="40" t="s">
        <v>28</v>
      </c>
      <c r="B16" s="38">
        <v>7</v>
      </c>
      <c r="C16" s="41">
        <v>10</v>
      </c>
      <c r="D16" s="39">
        <f t="shared" si="1"/>
        <v>1.42857142857143</v>
      </c>
    </row>
    <row r="17" ht="21" customHeight="1" spans="1:4">
      <c r="A17" s="37" t="s">
        <v>31</v>
      </c>
      <c r="B17" s="38">
        <f>B18+B27+B31+B32+B35+B37</f>
        <v>53675</v>
      </c>
      <c r="C17" s="38">
        <f>C18+C27+C31+C32+C35+C37</f>
        <v>102340</v>
      </c>
      <c r="D17" s="39">
        <f t="shared" si="1"/>
        <v>1.90666045645086</v>
      </c>
    </row>
    <row r="18" ht="27" spans="1:4">
      <c r="A18" s="40" t="s">
        <v>32</v>
      </c>
      <c r="B18" s="38">
        <f>SUM(B19:B26)</f>
        <v>53259</v>
      </c>
      <c r="C18" s="38">
        <f>SUM(C19:C26)</f>
        <v>101332</v>
      </c>
      <c r="D18" s="39">
        <f t="shared" si="1"/>
        <v>1.9026267860831</v>
      </c>
    </row>
    <row r="19" ht="21" customHeight="1" spans="1:4">
      <c r="A19" s="40" t="s">
        <v>33</v>
      </c>
      <c r="B19" s="38">
        <v>25682</v>
      </c>
      <c r="C19" s="41">
        <v>54532</v>
      </c>
      <c r="D19" s="39">
        <f t="shared" si="1"/>
        <v>2.12335487890351</v>
      </c>
    </row>
    <row r="20" ht="21" customHeight="1" spans="1:4">
      <c r="A20" s="40" t="s">
        <v>34</v>
      </c>
      <c r="B20" s="38">
        <v>1774</v>
      </c>
      <c r="C20" s="41">
        <v>1500</v>
      </c>
      <c r="D20" s="39">
        <f t="shared" si="1"/>
        <v>0.84554678692221</v>
      </c>
    </row>
    <row r="21" ht="21" customHeight="1" spans="1:4">
      <c r="A21" s="40" t="s">
        <v>35</v>
      </c>
      <c r="B21" s="38">
        <v>10859</v>
      </c>
      <c r="C21" s="41">
        <v>25000</v>
      </c>
      <c r="D21" s="39">
        <f t="shared" si="1"/>
        <v>2.30223777511741</v>
      </c>
    </row>
    <row r="22" ht="21" customHeight="1" spans="1:4">
      <c r="A22" s="40" t="s">
        <v>36</v>
      </c>
      <c r="B22" s="38">
        <v>10000</v>
      </c>
      <c r="C22" s="41">
        <v>20000</v>
      </c>
      <c r="D22" s="39">
        <f t="shared" si="1"/>
        <v>2</v>
      </c>
    </row>
    <row r="23" ht="21" customHeight="1" spans="1:4">
      <c r="A23" s="40" t="s">
        <v>37</v>
      </c>
      <c r="B23" s="38">
        <v>34</v>
      </c>
      <c r="C23" s="41"/>
      <c r="D23" s="39">
        <f t="shared" si="1"/>
        <v>0</v>
      </c>
    </row>
    <row r="24" ht="21" customHeight="1" spans="1:4">
      <c r="A24" s="40" t="s">
        <v>38</v>
      </c>
      <c r="B24" s="38">
        <v>301</v>
      </c>
      <c r="C24" s="41">
        <v>300</v>
      </c>
      <c r="D24" s="39">
        <f t="shared" si="1"/>
        <v>0.996677740863787</v>
      </c>
    </row>
    <row r="25" ht="21" customHeight="1" spans="1:4">
      <c r="A25" s="40" t="s">
        <v>39</v>
      </c>
      <c r="B25" s="38">
        <v>4609</v>
      </c>
      <c r="C25" s="41"/>
      <c r="D25" s="39">
        <f t="shared" si="1"/>
        <v>0</v>
      </c>
    </row>
    <row r="26" ht="21" customHeight="1" spans="1:4">
      <c r="A26" s="40" t="s">
        <v>40</v>
      </c>
      <c r="B26" s="38"/>
      <c r="C26" s="41"/>
      <c r="D26" s="39"/>
    </row>
    <row r="27" ht="21" customHeight="1" spans="1:4">
      <c r="A27" s="40" t="s">
        <v>41</v>
      </c>
      <c r="B27" s="38"/>
      <c r="C27" s="38"/>
      <c r="D27" s="39"/>
    </row>
    <row r="28" ht="21" customHeight="1" spans="1:4">
      <c r="A28" s="40" t="s">
        <v>33</v>
      </c>
      <c r="B28" s="38"/>
      <c r="C28" s="41"/>
      <c r="D28" s="39"/>
    </row>
    <row r="29" ht="21" customHeight="1" spans="1:4">
      <c r="A29" s="40" t="s">
        <v>34</v>
      </c>
      <c r="B29" s="38"/>
      <c r="C29" s="41"/>
      <c r="D29" s="39"/>
    </row>
    <row r="30" ht="21" customHeight="1" spans="1:4">
      <c r="A30" s="40" t="s">
        <v>42</v>
      </c>
      <c r="B30" s="41"/>
      <c r="C30" s="41"/>
      <c r="D30" s="39"/>
    </row>
    <row r="31" ht="21" customHeight="1" spans="1:4">
      <c r="A31" s="40" t="s">
        <v>43</v>
      </c>
      <c r="B31" s="41"/>
      <c r="C31" s="41"/>
      <c r="D31" s="39"/>
    </row>
    <row r="32" ht="21" customHeight="1" spans="1:4">
      <c r="A32" s="40" t="s">
        <v>44</v>
      </c>
      <c r="B32" s="38">
        <f>SUM(B33:B34)</f>
        <v>16</v>
      </c>
      <c r="C32" s="38">
        <f>SUM(C33:C34)</f>
        <v>1000</v>
      </c>
      <c r="D32" s="39">
        <f t="shared" ref="D32:D36" si="2">C32/B32</f>
        <v>62.5</v>
      </c>
    </row>
    <row r="33" ht="21" customHeight="1" spans="1:4">
      <c r="A33" s="43" t="s">
        <v>45</v>
      </c>
      <c r="B33" s="38"/>
      <c r="C33" s="41">
        <v>1000</v>
      </c>
      <c r="D33" s="44">
        <v>0</v>
      </c>
    </row>
    <row r="34" ht="21" customHeight="1" spans="1:4">
      <c r="A34" s="43" t="s">
        <v>46</v>
      </c>
      <c r="B34" s="38">
        <v>16</v>
      </c>
      <c r="C34" s="41"/>
      <c r="D34" s="39">
        <f t="shared" si="2"/>
        <v>0</v>
      </c>
    </row>
    <row r="35" ht="21" customHeight="1" spans="1:4">
      <c r="A35" s="43" t="s">
        <v>47</v>
      </c>
      <c r="B35" s="41">
        <f>SUM(B36)</f>
        <v>400</v>
      </c>
      <c r="C35" s="41"/>
      <c r="D35" s="39">
        <f t="shared" si="2"/>
        <v>0</v>
      </c>
    </row>
    <row r="36" ht="21" customHeight="1" spans="1:4">
      <c r="A36" s="43" t="s">
        <v>48</v>
      </c>
      <c r="B36" s="41">
        <v>400</v>
      </c>
      <c r="C36" s="41">
        <v>1350</v>
      </c>
      <c r="D36" s="39">
        <f t="shared" si="2"/>
        <v>3.375</v>
      </c>
    </row>
    <row r="37" spans="1:4">
      <c r="A37" s="45" t="s">
        <v>49</v>
      </c>
      <c r="B37" s="41">
        <f>SUM(B38)</f>
        <v>0</v>
      </c>
      <c r="C37" s="41">
        <f>SUM(C38)</f>
        <v>8</v>
      </c>
      <c r="D37" s="44">
        <v>0</v>
      </c>
    </row>
    <row r="38" ht="27" spans="1:4">
      <c r="A38" s="45" t="s">
        <v>50</v>
      </c>
      <c r="B38" s="46"/>
      <c r="C38" s="41">
        <v>8</v>
      </c>
      <c r="D38" s="44">
        <v>0</v>
      </c>
    </row>
    <row r="39" ht="21" customHeight="1" spans="1:4">
      <c r="A39" s="37" t="s">
        <v>51</v>
      </c>
      <c r="B39" s="38">
        <f>B40+B43</f>
        <v>40</v>
      </c>
      <c r="C39" s="38">
        <f>C40+C43</f>
        <v>40</v>
      </c>
      <c r="D39" s="39">
        <f t="shared" ref="D39:D51" si="3">C39/B39</f>
        <v>1</v>
      </c>
    </row>
    <row r="40" ht="21" customHeight="1" spans="1:4">
      <c r="A40" s="40" t="s">
        <v>52</v>
      </c>
      <c r="B40" s="38"/>
      <c r="C40" s="38"/>
      <c r="D40" s="39"/>
    </row>
    <row r="41" ht="21" customHeight="1" spans="1:4">
      <c r="A41" s="40" t="s">
        <v>28</v>
      </c>
      <c r="B41" s="38"/>
      <c r="C41" s="41"/>
      <c r="D41" s="39"/>
    </row>
    <row r="42" ht="21" customHeight="1" spans="1:4">
      <c r="A42" s="40" t="s">
        <v>53</v>
      </c>
      <c r="B42" s="41"/>
      <c r="C42" s="41"/>
      <c r="D42" s="39"/>
    </row>
    <row r="43" ht="21" customHeight="1" spans="1:4">
      <c r="A43" s="40" t="s">
        <v>54</v>
      </c>
      <c r="B43" s="38">
        <f>SUM(B44)</f>
        <v>40</v>
      </c>
      <c r="C43" s="38">
        <f>SUM(C44)</f>
        <v>40</v>
      </c>
      <c r="D43" s="39">
        <f t="shared" si="3"/>
        <v>1</v>
      </c>
    </row>
    <row r="44" ht="21" customHeight="1" spans="1:4">
      <c r="A44" s="40" t="s">
        <v>55</v>
      </c>
      <c r="B44" s="41">
        <v>40</v>
      </c>
      <c r="C44" s="41">
        <v>40</v>
      </c>
      <c r="D44" s="39">
        <f t="shared" si="3"/>
        <v>1</v>
      </c>
    </row>
    <row r="45" ht="21" customHeight="1" spans="1:4">
      <c r="A45" s="37" t="s">
        <v>56</v>
      </c>
      <c r="B45" s="38">
        <f>B46+B48</f>
        <v>126506</v>
      </c>
      <c r="C45" s="38">
        <f>C46+C48</f>
        <v>475</v>
      </c>
      <c r="D45" s="39">
        <f t="shared" si="3"/>
        <v>0.00375476261995478</v>
      </c>
    </row>
    <row r="46" ht="21" customHeight="1" spans="1:4">
      <c r="A46" s="43" t="s">
        <v>57</v>
      </c>
      <c r="B46" s="41">
        <f>SUM(B47)</f>
        <v>125940</v>
      </c>
      <c r="C46" s="41">
        <f>SUM(C47)</f>
        <v>0</v>
      </c>
      <c r="D46" s="39">
        <f t="shared" si="3"/>
        <v>0</v>
      </c>
    </row>
    <row r="47" ht="27" spans="1:4">
      <c r="A47" s="43" t="s">
        <v>58</v>
      </c>
      <c r="B47" s="41">
        <v>125940</v>
      </c>
      <c r="C47" s="38"/>
      <c r="D47" s="39">
        <f t="shared" si="3"/>
        <v>0</v>
      </c>
    </row>
    <row r="48" ht="21" customHeight="1" spans="1:4">
      <c r="A48" s="40" t="s">
        <v>59</v>
      </c>
      <c r="B48" s="38">
        <f>SUM(B49:B56)</f>
        <v>566</v>
      </c>
      <c r="C48" s="38">
        <f>SUM(C49:C56)</f>
        <v>475</v>
      </c>
      <c r="D48" s="39">
        <f t="shared" si="3"/>
        <v>0.839222614840989</v>
      </c>
    </row>
    <row r="49" ht="21" customHeight="1" spans="1:4">
      <c r="A49" s="40" t="s">
        <v>60</v>
      </c>
      <c r="B49" s="38">
        <v>249</v>
      </c>
      <c r="C49" s="38"/>
      <c r="D49" s="39">
        <f t="shared" si="3"/>
        <v>0</v>
      </c>
    </row>
    <row r="50" ht="21" customHeight="1" spans="1:4">
      <c r="A50" s="40" t="s">
        <v>61</v>
      </c>
      <c r="B50" s="38">
        <v>261</v>
      </c>
      <c r="C50" s="38">
        <v>406</v>
      </c>
      <c r="D50" s="39">
        <f t="shared" si="3"/>
        <v>1.55555555555556</v>
      </c>
    </row>
    <row r="51" ht="21" customHeight="1" spans="1:4">
      <c r="A51" s="40" t="s">
        <v>62</v>
      </c>
      <c r="B51" s="38">
        <v>33</v>
      </c>
      <c r="C51" s="38"/>
      <c r="D51" s="39">
        <f t="shared" si="3"/>
        <v>0</v>
      </c>
    </row>
    <row r="52" ht="21" customHeight="1" spans="1:4">
      <c r="A52" s="40" t="s">
        <v>63</v>
      </c>
      <c r="B52" s="38"/>
      <c r="C52" s="38"/>
      <c r="D52" s="39"/>
    </row>
    <row r="53" ht="21" customHeight="1" spans="1:4">
      <c r="A53" s="40" t="s">
        <v>64</v>
      </c>
      <c r="B53" s="38">
        <v>11</v>
      </c>
      <c r="C53" s="38"/>
      <c r="D53" s="39">
        <f t="shared" ref="D53:D65" si="4">C53/B53</f>
        <v>0</v>
      </c>
    </row>
    <row r="54" ht="21" customHeight="1" spans="1:4">
      <c r="A54" s="40" t="s">
        <v>65</v>
      </c>
      <c r="B54" s="38"/>
      <c r="C54" s="38"/>
      <c r="D54" s="39"/>
    </row>
    <row r="55" ht="21" customHeight="1" spans="1:4">
      <c r="A55" s="40" t="s">
        <v>66</v>
      </c>
      <c r="B55" s="38">
        <v>7</v>
      </c>
      <c r="C55" s="38"/>
      <c r="D55" s="39">
        <f t="shared" si="4"/>
        <v>0</v>
      </c>
    </row>
    <row r="56" ht="21" customHeight="1" spans="1:4">
      <c r="A56" s="43" t="s">
        <v>67</v>
      </c>
      <c r="B56" s="41">
        <v>5</v>
      </c>
      <c r="C56" s="38">
        <v>69</v>
      </c>
      <c r="D56" s="39">
        <f t="shared" si="4"/>
        <v>13.8</v>
      </c>
    </row>
    <row r="57" ht="21" customHeight="1" spans="1:4">
      <c r="A57" s="37" t="s">
        <v>68</v>
      </c>
      <c r="B57" s="38">
        <f>B58</f>
        <v>6846</v>
      </c>
      <c r="C57" s="38">
        <f>C58</f>
        <v>10980</v>
      </c>
      <c r="D57" s="39">
        <f t="shared" si="4"/>
        <v>1.60385626643295</v>
      </c>
    </row>
    <row r="58" ht="21" customHeight="1" spans="1:4">
      <c r="A58" s="40" t="s">
        <v>69</v>
      </c>
      <c r="B58" s="38">
        <f>SUM(B59:B62)</f>
        <v>6846</v>
      </c>
      <c r="C58" s="38">
        <f>SUM(C59:C62)</f>
        <v>10980</v>
      </c>
      <c r="D58" s="39">
        <f t="shared" si="4"/>
        <v>1.60385626643295</v>
      </c>
    </row>
    <row r="59" ht="21" customHeight="1" spans="1:4">
      <c r="A59" s="43" t="s">
        <v>70</v>
      </c>
      <c r="B59" s="41">
        <v>2355</v>
      </c>
      <c r="C59" s="41"/>
      <c r="D59" s="39">
        <f t="shared" si="4"/>
        <v>0</v>
      </c>
    </row>
    <row r="60" ht="21" customHeight="1" spans="1:4">
      <c r="A60" s="43" t="s">
        <v>71</v>
      </c>
      <c r="B60" s="41">
        <v>2216</v>
      </c>
      <c r="C60" s="41"/>
      <c r="D60" s="39">
        <f t="shared" si="4"/>
        <v>0</v>
      </c>
    </row>
    <row r="61" ht="21" customHeight="1" spans="1:4">
      <c r="A61" s="43" t="s">
        <v>72</v>
      </c>
      <c r="B61" s="41">
        <v>851</v>
      </c>
      <c r="C61" s="41"/>
      <c r="D61" s="39">
        <f t="shared" si="4"/>
        <v>0</v>
      </c>
    </row>
    <row r="62" ht="21" customHeight="1" spans="1:4">
      <c r="A62" s="43" t="s">
        <v>73</v>
      </c>
      <c r="B62" s="41">
        <v>1424</v>
      </c>
      <c r="C62" s="41">
        <v>10980</v>
      </c>
      <c r="D62" s="39">
        <f t="shared" si="4"/>
        <v>7.71067415730337</v>
      </c>
    </row>
    <row r="63" ht="21" customHeight="1" spans="1:4">
      <c r="A63" s="37" t="s">
        <v>74</v>
      </c>
      <c r="B63" s="38">
        <f>B64</f>
        <v>137</v>
      </c>
      <c r="C63" s="38">
        <f>C64</f>
        <v>137</v>
      </c>
      <c r="D63" s="39">
        <f t="shared" si="4"/>
        <v>1</v>
      </c>
    </row>
    <row r="64" ht="21" customHeight="1" spans="1:4">
      <c r="A64" s="40" t="s">
        <v>75</v>
      </c>
      <c r="B64" s="38">
        <f>SUM(B65:B68)</f>
        <v>137</v>
      </c>
      <c r="C64" s="38">
        <f>SUM(C65:C68)</f>
        <v>137</v>
      </c>
      <c r="D64" s="39">
        <f t="shared" si="4"/>
        <v>1</v>
      </c>
    </row>
    <row r="65" ht="21" customHeight="1" spans="1:4">
      <c r="A65" s="40" t="s">
        <v>76</v>
      </c>
      <c r="B65" s="38">
        <v>1</v>
      </c>
      <c r="C65" s="41"/>
      <c r="D65" s="39">
        <f t="shared" si="4"/>
        <v>0</v>
      </c>
    </row>
    <row r="66" ht="21" customHeight="1" spans="1:4">
      <c r="A66" s="40" t="s">
        <v>77</v>
      </c>
      <c r="B66" s="41"/>
      <c r="C66" s="41"/>
      <c r="D66" s="39"/>
    </row>
    <row r="67" ht="21" customHeight="1" spans="1:4">
      <c r="A67" s="43" t="s">
        <v>78</v>
      </c>
      <c r="B67" s="41"/>
      <c r="C67" s="41"/>
      <c r="D67" s="39"/>
    </row>
    <row r="68" ht="21" customHeight="1" spans="1:4">
      <c r="A68" s="43" t="s">
        <v>79</v>
      </c>
      <c r="B68" s="41">
        <v>136</v>
      </c>
      <c r="C68" s="41">
        <v>137</v>
      </c>
      <c r="D68" s="39">
        <f t="shared" ref="D68:D75" si="5">C68/B68</f>
        <v>1.00735294117647</v>
      </c>
    </row>
    <row r="69" ht="21" customHeight="1" spans="1:4">
      <c r="A69" s="37" t="s">
        <v>80</v>
      </c>
      <c r="B69" s="41">
        <f>B70+B73</f>
        <v>10417</v>
      </c>
      <c r="C69" s="41">
        <f>C70+C73</f>
        <v>0</v>
      </c>
      <c r="D69" s="39">
        <f t="shared" si="5"/>
        <v>0</v>
      </c>
    </row>
    <row r="70" ht="21" customHeight="1" spans="1:4">
      <c r="A70" s="40" t="s">
        <v>81</v>
      </c>
      <c r="B70" s="41">
        <f>SUM(B71:B72)</f>
        <v>7217</v>
      </c>
      <c r="C70" s="41"/>
      <c r="D70" s="39">
        <f t="shared" si="5"/>
        <v>0</v>
      </c>
    </row>
    <row r="71" ht="21" customHeight="1" spans="1:4">
      <c r="A71" s="40" t="s">
        <v>82</v>
      </c>
      <c r="B71" s="41">
        <v>3895</v>
      </c>
      <c r="C71" s="41"/>
      <c r="D71" s="39">
        <f t="shared" si="5"/>
        <v>0</v>
      </c>
    </row>
    <row r="72" ht="21" customHeight="1" spans="1:4">
      <c r="A72" s="40" t="s">
        <v>83</v>
      </c>
      <c r="B72" s="41">
        <v>3322</v>
      </c>
      <c r="C72" s="41"/>
      <c r="D72" s="39">
        <f t="shared" si="5"/>
        <v>0</v>
      </c>
    </row>
    <row r="73" ht="21" customHeight="1" spans="1:4">
      <c r="A73" s="40" t="s">
        <v>84</v>
      </c>
      <c r="B73" s="41">
        <f>SUM(B74)</f>
        <v>3200</v>
      </c>
      <c r="C73" s="41"/>
      <c r="D73" s="39">
        <f t="shared" si="5"/>
        <v>0</v>
      </c>
    </row>
    <row r="74" ht="21" customHeight="1" spans="1:4">
      <c r="A74" s="40" t="s">
        <v>85</v>
      </c>
      <c r="B74" s="41">
        <v>3200</v>
      </c>
      <c r="C74" s="41"/>
      <c r="D74" s="39">
        <f t="shared" si="5"/>
        <v>0</v>
      </c>
    </row>
    <row r="75" s="26" customFormat="1" ht="21" customHeight="1" spans="1:4">
      <c r="A75" s="47" t="s">
        <v>86</v>
      </c>
      <c r="B75" s="48">
        <f>B69+B63+B57+B45+B39+B17+B10+B4</f>
        <v>198369</v>
      </c>
      <c r="C75" s="48">
        <f>C69+C63+C57+C45+C39+C17+C10+C4</f>
        <v>114857</v>
      </c>
      <c r="D75" s="49">
        <f t="shared" si="5"/>
        <v>0.579006800457733</v>
      </c>
    </row>
  </sheetData>
  <mergeCells count="1">
    <mergeCell ref="A1:D1"/>
  </mergeCells>
  <printOptions horizontalCentered="1"/>
  <pageMargins left="0.707638888888889" right="0.235416666666667" top="0.747916666666667" bottom="0.747916666666667" header="0.313888888888889" footer="0.313888888888889"/>
  <pageSetup paperSize="9" orientation="portrait" horizontalDpi="6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9"/>
  <sheetViews>
    <sheetView workbookViewId="0">
      <selection activeCell="E26" sqref="E26"/>
    </sheetView>
  </sheetViews>
  <sheetFormatPr defaultColWidth="9" defaultRowHeight="13.5" outlineLevelCol="1"/>
  <cols>
    <col min="1" max="1" width="52" customWidth="1"/>
    <col min="2" max="2" width="23.25" customWidth="1"/>
  </cols>
  <sheetData>
    <row r="1" ht="14.25" spans="1:2">
      <c r="A1" s="9"/>
      <c r="B1" s="10"/>
    </row>
    <row r="2" ht="20.25" spans="1:2">
      <c r="A2" s="11" t="s">
        <v>91</v>
      </c>
      <c r="B2" s="11"/>
    </row>
    <row r="3" ht="14.25" spans="1:2">
      <c r="A3" s="9"/>
      <c r="B3" s="12" t="s">
        <v>1</v>
      </c>
    </row>
    <row r="4" spans="1:2">
      <c r="A4" s="13" t="s">
        <v>92</v>
      </c>
      <c r="B4" s="14" t="s">
        <v>93</v>
      </c>
    </row>
    <row r="5" spans="1:2">
      <c r="A5" s="15"/>
      <c r="B5" s="16"/>
    </row>
    <row r="6" spans="1:2">
      <c r="A6" s="17" t="s">
        <v>94</v>
      </c>
      <c r="B6" s="18">
        <f>SUM(B7:B8)</f>
        <v>37</v>
      </c>
    </row>
    <row r="7" spans="1:2">
      <c r="A7" s="19" t="s">
        <v>95</v>
      </c>
      <c r="B7" s="18">
        <v>23</v>
      </c>
    </row>
    <row r="8" spans="1:2">
      <c r="A8" s="19" t="s">
        <v>96</v>
      </c>
      <c r="B8" s="18">
        <v>14</v>
      </c>
    </row>
    <row r="9" spans="1:2">
      <c r="A9" s="17" t="s">
        <v>97</v>
      </c>
      <c r="B9" s="18">
        <f>SUM(B10:B11)</f>
        <v>743</v>
      </c>
    </row>
    <row r="10" spans="1:2">
      <c r="A10" s="19" t="s">
        <v>98</v>
      </c>
      <c r="B10" s="18">
        <v>737</v>
      </c>
    </row>
    <row r="11" spans="1:2">
      <c r="A11" s="19" t="s">
        <v>99</v>
      </c>
      <c r="B11" s="18">
        <v>6</v>
      </c>
    </row>
    <row r="12" spans="1:2">
      <c r="A12" s="17" t="s">
        <v>100</v>
      </c>
      <c r="B12" s="18"/>
    </row>
    <row r="13" spans="1:2">
      <c r="A13" s="17" t="s">
        <v>101</v>
      </c>
      <c r="B13" s="18">
        <f>SUM(B14:B23)</f>
        <v>530</v>
      </c>
    </row>
    <row r="14" spans="1:2">
      <c r="A14" s="17" t="s">
        <v>102</v>
      </c>
      <c r="B14" s="18"/>
    </row>
    <row r="15" spans="1:2">
      <c r="A15" s="17" t="s">
        <v>103</v>
      </c>
      <c r="B15" s="18"/>
    </row>
    <row r="16" spans="1:2">
      <c r="A16" s="17" t="s">
        <v>104</v>
      </c>
      <c r="B16" s="18"/>
    </row>
    <row r="17" spans="1:2">
      <c r="A17" s="17" t="s">
        <v>105</v>
      </c>
      <c r="B17" s="18">
        <v>530</v>
      </c>
    </row>
    <row r="18" spans="1:2">
      <c r="A18" s="17" t="s">
        <v>106</v>
      </c>
      <c r="B18" s="18"/>
    </row>
    <row r="19" spans="1:2">
      <c r="A19" s="17" t="s">
        <v>107</v>
      </c>
      <c r="B19" s="18"/>
    </row>
    <row r="20" spans="1:2">
      <c r="A20" s="17" t="s">
        <v>108</v>
      </c>
      <c r="B20" s="18"/>
    </row>
    <row r="21" spans="1:2">
      <c r="A21" s="17" t="s">
        <v>109</v>
      </c>
      <c r="B21" s="18"/>
    </row>
    <row r="22" spans="1:2">
      <c r="A22" s="17" t="s">
        <v>110</v>
      </c>
      <c r="B22" s="18"/>
    </row>
    <row r="23" spans="1:2">
      <c r="A23" s="17" t="s">
        <v>111</v>
      </c>
      <c r="B23" s="18"/>
    </row>
    <row r="24" spans="1:2">
      <c r="A24" s="17" t="s">
        <v>112</v>
      </c>
      <c r="B24" s="18">
        <f>SUM(B25:B29)</f>
        <v>40</v>
      </c>
    </row>
    <row r="25" spans="1:2">
      <c r="A25" s="17" t="s">
        <v>113</v>
      </c>
      <c r="B25" s="18"/>
    </row>
    <row r="26" spans="1:2">
      <c r="A26" s="20" t="s">
        <v>114</v>
      </c>
      <c r="B26" s="18"/>
    </row>
    <row r="27" spans="1:2">
      <c r="A27" s="20" t="s">
        <v>115</v>
      </c>
      <c r="B27" s="18">
        <v>40</v>
      </c>
    </row>
    <row r="28" spans="1:2">
      <c r="A28" s="21" t="s">
        <v>116</v>
      </c>
      <c r="B28" s="18"/>
    </row>
    <row r="29" spans="1:2">
      <c r="A29" s="21" t="s">
        <v>117</v>
      </c>
      <c r="B29" s="18"/>
    </row>
    <row r="30" spans="1:2">
      <c r="A30" s="22" t="s">
        <v>118</v>
      </c>
      <c r="B30" s="18"/>
    </row>
    <row r="31" spans="1:2">
      <c r="A31" s="20" t="s">
        <v>119</v>
      </c>
      <c r="B31" s="18"/>
    </row>
    <row r="32" spans="1:2">
      <c r="A32" s="20" t="s">
        <v>120</v>
      </c>
      <c r="B32" s="18"/>
    </row>
    <row r="33" spans="1:2">
      <c r="A33" s="20" t="s">
        <v>121</v>
      </c>
      <c r="B33" s="18"/>
    </row>
    <row r="34" spans="1:2">
      <c r="A34" s="20" t="s">
        <v>122</v>
      </c>
      <c r="B34" s="18"/>
    </row>
    <row r="35" spans="1:2">
      <c r="A35" s="20" t="s">
        <v>123</v>
      </c>
      <c r="B35" s="18"/>
    </row>
    <row r="36" spans="1:2">
      <c r="A36" s="20" t="s">
        <v>124</v>
      </c>
      <c r="B36" s="18"/>
    </row>
    <row r="37" spans="1:2">
      <c r="A37" s="20" t="s">
        <v>125</v>
      </c>
      <c r="B37" s="18"/>
    </row>
    <row r="38" spans="1:2">
      <c r="A38" s="20" t="s">
        <v>126</v>
      </c>
      <c r="B38" s="18"/>
    </row>
    <row r="39" spans="1:2">
      <c r="A39" s="20" t="s">
        <v>127</v>
      </c>
      <c r="B39" s="18"/>
    </row>
    <row r="40" spans="1:2">
      <c r="A40" s="20" t="s">
        <v>128</v>
      </c>
      <c r="B40" s="18"/>
    </row>
    <row r="41" spans="1:2">
      <c r="A41" s="22" t="s">
        <v>129</v>
      </c>
      <c r="B41" s="18"/>
    </row>
    <row r="42" spans="1:2">
      <c r="A42" s="20" t="s">
        <v>130</v>
      </c>
      <c r="B42" s="18"/>
    </row>
    <row r="43" spans="1:2">
      <c r="A43" s="22" t="s">
        <v>131</v>
      </c>
      <c r="B43" s="18">
        <f>SUM(B44:B46)</f>
        <v>150</v>
      </c>
    </row>
    <row r="44" spans="1:2">
      <c r="A44" s="20" t="s">
        <v>132</v>
      </c>
      <c r="B44" s="18"/>
    </row>
    <row r="45" spans="1:2">
      <c r="A45" s="20" t="s">
        <v>133</v>
      </c>
      <c r="B45" s="18"/>
    </row>
    <row r="46" spans="1:2">
      <c r="A46" s="20" t="s">
        <v>134</v>
      </c>
      <c r="B46" s="18">
        <v>150</v>
      </c>
    </row>
    <row r="47" ht="14.25" spans="1:2">
      <c r="A47" s="23"/>
      <c r="B47" s="23"/>
    </row>
    <row r="48" ht="14.25" spans="1:2">
      <c r="A48" s="23"/>
      <c r="B48" s="23"/>
    </row>
    <row r="49" spans="1:2">
      <c r="A49" s="24" t="s">
        <v>135</v>
      </c>
      <c r="B49" s="18">
        <v>1500</v>
      </c>
    </row>
  </sheetData>
  <mergeCells count="3">
    <mergeCell ref="A2:B2"/>
    <mergeCell ref="A4:A5"/>
    <mergeCell ref="B4:B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topLeftCell="C4" workbookViewId="0">
      <selection activeCell="O25" sqref="O25"/>
    </sheetView>
  </sheetViews>
  <sheetFormatPr defaultColWidth="10" defaultRowHeight="13.5"/>
  <cols>
    <col min="1" max="2" width="9" style="1" hidden="1"/>
    <col min="3" max="3" width="20.625" style="1" customWidth="1"/>
    <col min="4" max="4" width="20.625" style="1" hidden="1" customWidth="1"/>
    <col min="5" max="5" width="30.625" style="1" hidden="1" customWidth="1"/>
    <col min="6" max="6" width="30.625" style="1" customWidth="1"/>
    <col min="7" max="7" width="20.625" style="1" hidden="1" customWidth="1"/>
    <col min="8" max="8" width="30.625" style="1" hidden="1" customWidth="1"/>
    <col min="9" max="9" width="30.625" style="1" customWidth="1"/>
    <col min="10" max="10" width="9.76666666666667" style="1" customWidth="1"/>
    <col min="11" max="16384" width="10" style="1"/>
  </cols>
  <sheetData>
    <row r="1" s="1" customFormat="1" ht="22.5" hidden="1" spans="1:4">
      <c r="A1" s="2">
        <v>0</v>
      </c>
      <c r="B1" s="2" t="s">
        <v>136</v>
      </c>
      <c r="C1" s="2" t="s">
        <v>137</v>
      </c>
      <c r="D1" s="2" t="s">
        <v>138</v>
      </c>
    </row>
    <row r="2" s="1" customFormat="1" ht="22.5" hidden="1" spans="1:5">
      <c r="A2" s="2">
        <v>0</v>
      </c>
      <c r="B2" s="2" t="s">
        <v>139</v>
      </c>
      <c r="C2" s="2" t="s">
        <v>140</v>
      </c>
      <c r="D2" s="2" t="s">
        <v>141</v>
      </c>
      <c r="E2" s="2"/>
    </row>
    <row r="3" s="1" customFormat="1" hidden="1" spans="1:9">
      <c r="A3" s="2">
        <v>0</v>
      </c>
      <c r="B3" s="2" t="s">
        <v>142</v>
      </c>
      <c r="C3" s="2" t="s">
        <v>143</v>
      </c>
      <c r="D3" s="1"/>
      <c r="E3" s="2" t="s">
        <v>144</v>
      </c>
      <c r="F3" s="2" t="s">
        <v>145</v>
      </c>
      <c r="G3" s="1"/>
      <c r="H3" s="2" t="s">
        <v>146</v>
      </c>
      <c r="I3" s="2" t="s">
        <v>147</v>
      </c>
    </row>
    <row r="4" s="1" customFormat="1" ht="45" customHeight="1" spans="1:9">
      <c r="A4" s="2">
        <v>0</v>
      </c>
      <c r="B4" s="1"/>
      <c r="C4" s="3" t="s">
        <v>148</v>
      </c>
      <c r="D4" s="3"/>
      <c r="E4" s="3"/>
      <c r="F4" s="3"/>
      <c r="G4" s="3"/>
      <c r="H4" s="3"/>
      <c r="I4" s="3"/>
    </row>
    <row r="5" s="1" customFormat="1" ht="14.3" customHeight="1" spans="1:9">
      <c r="A5" s="2">
        <v>0</v>
      </c>
      <c r="B5" s="1"/>
      <c r="C5" s="2"/>
      <c r="D5" s="2"/>
      <c r="E5" s="1"/>
      <c r="F5" s="1"/>
      <c r="G5" s="1"/>
      <c r="H5" s="4" t="s">
        <v>149</v>
      </c>
      <c r="I5" s="8" t="s">
        <v>149</v>
      </c>
    </row>
    <row r="6" s="1" customFormat="1" ht="25" customHeight="1" spans="1:9">
      <c r="A6" s="2">
        <v>0</v>
      </c>
      <c r="B6" s="1"/>
      <c r="C6" s="5" t="s">
        <v>150</v>
      </c>
      <c r="D6" s="5" t="s">
        <v>151</v>
      </c>
      <c r="E6" s="5"/>
      <c r="F6" s="5"/>
      <c r="G6" s="5" t="s">
        <v>152</v>
      </c>
      <c r="H6" s="5"/>
      <c r="I6" s="5"/>
    </row>
    <row r="7" s="1" customFormat="1" ht="25" customHeight="1" spans="1:9">
      <c r="A7" s="2">
        <v>0</v>
      </c>
      <c r="B7" s="1"/>
      <c r="C7" s="5"/>
      <c r="D7" s="5"/>
      <c r="E7" s="5"/>
      <c r="F7" s="5"/>
      <c r="G7" s="5"/>
      <c r="H7" s="5"/>
      <c r="I7" s="5"/>
    </row>
    <row r="8" s="1" customFormat="1" ht="25" hidden="1" customHeight="1" spans="1:9">
      <c r="A8" s="2">
        <v>0</v>
      </c>
      <c r="B8" s="1"/>
      <c r="C8" s="5" t="s">
        <v>153</v>
      </c>
      <c r="D8" s="5" t="s">
        <v>154</v>
      </c>
      <c r="E8" s="5" t="s">
        <v>155</v>
      </c>
      <c r="F8" s="5" t="s">
        <v>156</v>
      </c>
      <c r="G8" s="5" t="s">
        <v>157</v>
      </c>
      <c r="H8" s="5" t="s">
        <v>158</v>
      </c>
      <c r="I8" s="5" t="s">
        <v>159</v>
      </c>
    </row>
    <row r="9" s="1" customFormat="1" ht="45" customHeight="1" spans="1:9">
      <c r="A9" s="2" t="s">
        <v>160</v>
      </c>
      <c r="B9" s="2" t="s">
        <v>161</v>
      </c>
      <c r="C9" s="6" t="s">
        <v>162</v>
      </c>
      <c r="D9" s="7">
        <v>55.375392</v>
      </c>
      <c r="E9" s="7">
        <v>26.10346</v>
      </c>
      <c r="F9" s="7">
        <v>29.271932</v>
      </c>
      <c r="G9" s="7">
        <v>46.7105321451</v>
      </c>
      <c r="H9" s="7">
        <v>19.7143806451</v>
      </c>
      <c r="I9" s="7">
        <v>26.9961515</v>
      </c>
    </row>
    <row r="10" s="1" customFormat="1" ht="14.3" hidden="1" customHeight="1" spans="1:9">
      <c r="A10" s="2">
        <v>0</v>
      </c>
      <c r="B10" s="1"/>
      <c r="C10" s="2" t="s">
        <v>163</v>
      </c>
      <c r="D10" s="2"/>
      <c r="E10" s="2"/>
      <c r="F10" s="2"/>
      <c r="G10" s="2"/>
      <c r="H10" s="2"/>
      <c r="I10" s="2"/>
    </row>
  </sheetData>
  <mergeCells count="5">
    <mergeCell ref="C4:I4"/>
    <mergeCell ref="C10:I10"/>
    <mergeCell ref="C6:C7"/>
    <mergeCell ref="D6:F7"/>
    <mergeCell ref="G6:I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2020年政府性基金收入11</vt:lpstr>
      <vt:lpstr>2020年政府性基金支出12</vt:lpstr>
      <vt:lpstr>2021年政府性基金收入13</vt:lpstr>
      <vt:lpstr>2021政府性基金支出 14</vt:lpstr>
      <vt:lpstr>2021本级政府性基金支出 15</vt:lpstr>
      <vt:lpstr>2021年政府性基金转移支付表16</vt:lpstr>
      <vt:lpstr>2020年地方政府专项债务限额和余额情况表 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</dc:creator>
  <cp:lastModifiedBy>Administrator</cp:lastModifiedBy>
  <dcterms:created xsi:type="dcterms:W3CDTF">2021-04-24T12:46:00Z</dcterms:created>
  <dcterms:modified xsi:type="dcterms:W3CDTF">2022-09-09T07:18:08Z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5F55B2B2B7FE4C818E7CEDA2B1E90E30</vt:lpwstr>
  </property>
</Properties>
</file>